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 activeTab="3"/>
  </bookViews>
  <sheets>
    <sheet name="Lisez-moi" sheetId="4" r:id="rId1"/>
    <sheet name="Calculette" sheetId="1" r:id="rId2"/>
    <sheet name="Courbe" sheetId="2" r:id="rId3"/>
    <sheet name="Chronogramme" sheetId="3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8" i="1"/>
  <c r="AA7" i="3" l="1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6" i="3"/>
  <c r="AB4" i="3" l="1"/>
  <c r="AC4" i="3" s="1"/>
  <c r="AD4" i="3" s="1"/>
  <c r="AE4" i="3" s="1"/>
  <c r="AF4" i="3" s="1"/>
  <c r="AG4" i="3" s="1"/>
  <c r="AH4" i="3" s="1"/>
  <c r="AI4" i="3" s="1"/>
  <c r="AJ4" i="3" s="1"/>
  <c r="AK4" i="3" s="1"/>
  <c r="AL4" i="3" s="1"/>
  <c r="AM4" i="3" s="1"/>
  <c r="AN4" i="3" s="1"/>
  <c r="AO4" i="3" s="1"/>
  <c r="AP4" i="3" s="1"/>
  <c r="AQ4" i="3" s="1"/>
  <c r="AR4" i="3" s="1"/>
  <c r="AS4" i="3" s="1"/>
  <c r="AT4" i="3" s="1"/>
  <c r="AU4" i="3" s="1"/>
  <c r="AV4" i="3" s="1"/>
  <c r="AW4" i="3" s="1"/>
  <c r="AX4" i="3" s="1"/>
  <c r="AY4" i="3" s="1"/>
  <c r="AZ4" i="3" s="1"/>
  <c r="BA4" i="3" s="1"/>
  <c r="BB4" i="3" s="1"/>
  <c r="BC4" i="3" s="1"/>
  <c r="BD4" i="3" s="1"/>
  <c r="BE4" i="3" s="1"/>
  <c r="BF4" i="3" s="1"/>
  <c r="BG4" i="3" s="1"/>
  <c r="BH4" i="3" s="1"/>
  <c r="BI4" i="3" s="1"/>
  <c r="BJ4" i="3" s="1"/>
  <c r="BK4" i="3" s="1"/>
  <c r="BL4" i="3" s="1"/>
  <c r="BM4" i="3" s="1"/>
  <c r="BN4" i="3" s="1"/>
  <c r="BO4" i="3" s="1"/>
  <c r="BP4" i="3" s="1"/>
  <c r="BQ4" i="3" s="1"/>
  <c r="BR4" i="3" s="1"/>
  <c r="BS4" i="3" s="1"/>
  <c r="BT4" i="3" s="1"/>
  <c r="BU4" i="3" s="1"/>
  <c r="BV4" i="3" s="1"/>
  <c r="BW4" i="3" s="1"/>
  <c r="BX4" i="3" s="1"/>
  <c r="BY4" i="3" s="1"/>
  <c r="BZ4" i="3" s="1"/>
  <c r="CA4" i="3" s="1"/>
  <c r="CB4" i="3" s="1"/>
  <c r="CC4" i="3" s="1"/>
  <c r="CD4" i="3" s="1"/>
  <c r="CE4" i="3" s="1"/>
  <c r="CF4" i="3" s="1"/>
  <c r="CG4" i="3" s="1"/>
  <c r="CH4" i="3" s="1"/>
  <c r="A4" i="2"/>
  <c r="B4" i="2" s="1"/>
  <c r="C4" i="2" l="1"/>
  <c r="A5" i="2"/>
  <c r="A6" i="2" l="1"/>
  <c r="A7" i="2" s="1"/>
  <c r="B5" i="2"/>
  <c r="C5" i="2"/>
  <c r="B7" i="2" l="1"/>
  <c r="C7" i="2"/>
  <c r="B6" i="2"/>
  <c r="C6" i="2"/>
  <c r="A8" i="2"/>
  <c r="B8" i="2" l="1"/>
  <c r="C8" i="2"/>
  <c r="A9" i="2"/>
  <c r="B9" i="2" l="1"/>
  <c r="C9" i="2"/>
  <c r="A10" i="2"/>
  <c r="B10" i="2" l="1"/>
  <c r="C10" i="2"/>
  <c r="A11" i="2"/>
  <c r="B11" i="2" l="1"/>
  <c r="C11" i="2"/>
  <c r="A12" i="2"/>
  <c r="B12" i="2" l="1"/>
  <c r="C12" i="2"/>
  <c r="A13" i="2"/>
  <c r="B13" i="2" l="1"/>
  <c r="C13" i="2"/>
  <c r="A14" i="2"/>
  <c r="B14" i="2" l="1"/>
  <c r="C14" i="2"/>
  <c r="A15" i="2"/>
  <c r="B15" i="2" l="1"/>
  <c r="C15" i="2"/>
  <c r="A16" i="2"/>
  <c r="B16" i="2" l="1"/>
  <c r="C16" i="2"/>
  <c r="A17" i="2"/>
  <c r="B17" i="2" l="1"/>
  <c r="C17" i="2"/>
  <c r="A18" i="2"/>
  <c r="B18" i="2" l="1"/>
  <c r="C18" i="2"/>
  <c r="A19" i="2"/>
  <c r="B19" i="2" l="1"/>
  <c r="C19" i="2"/>
  <c r="A20" i="2"/>
  <c r="B20" i="2" l="1"/>
  <c r="C20" i="2"/>
  <c r="A21" i="2"/>
  <c r="B21" i="2" l="1"/>
  <c r="C21" i="2"/>
  <c r="A22" i="2"/>
  <c r="B22" i="2" l="1"/>
  <c r="C22" i="2"/>
  <c r="A23" i="2"/>
  <c r="B23" i="2" l="1"/>
  <c r="C23" i="2"/>
  <c r="A24" i="2"/>
  <c r="B24" i="2" l="1"/>
  <c r="C24" i="2"/>
  <c r="A25" i="2"/>
  <c r="B25" i="2" l="1"/>
  <c r="C25" i="2"/>
  <c r="A26" i="2"/>
  <c r="B26" i="2" l="1"/>
  <c r="C26" i="2"/>
  <c r="A27" i="2"/>
  <c r="B27" i="2" l="1"/>
  <c r="C27" i="2"/>
  <c r="A28" i="2"/>
  <c r="B28" i="2" l="1"/>
  <c r="C28" i="2"/>
  <c r="A29" i="2"/>
  <c r="B29" i="2" l="1"/>
  <c r="C29" i="2"/>
  <c r="A30" i="2"/>
  <c r="B30" i="2" l="1"/>
  <c r="C30" i="2"/>
  <c r="A31" i="2"/>
  <c r="B31" i="2" l="1"/>
  <c r="C31" i="2"/>
  <c r="A32" i="2"/>
  <c r="B32" i="2" l="1"/>
  <c r="C32" i="2"/>
  <c r="A33" i="2"/>
  <c r="B33" i="2" l="1"/>
  <c r="C33" i="2"/>
  <c r="A34" i="2"/>
  <c r="B34" i="2" l="1"/>
  <c r="C34" i="2"/>
  <c r="A35" i="2"/>
  <c r="A36" i="2" s="1"/>
  <c r="C36" i="2" l="1"/>
  <c r="A37" i="2"/>
  <c r="B36" i="2"/>
  <c r="B35" i="2"/>
  <c r="C35" i="2"/>
  <c r="B37" i="2" l="1"/>
  <c r="C37" i="2"/>
  <c r="A38" i="2"/>
  <c r="C38" i="2" l="1"/>
  <c r="A39" i="2"/>
  <c r="B38" i="2"/>
  <c r="A40" i="2" l="1"/>
  <c r="B39" i="2"/>
  <c r="C39" i="2"/>
  <c r="B40" i="2" l="1"/>
  <c r="C40" i="2"/>
  <c r="A41" i="2"/>
  <c r="B41" i="2" l="1"/>
  <c r="A42" i="2"/>
  <c r="C41" i="2"/>
  <c r="C42" i="2" l="1"/>
  <c r="B42" i="2"/>
  <c r="A43" i="2"/>
  <c r="A44" i="2" l="1"/>
  <c r="B43" i="2"/>
  <c r="C43" i="2"/>
  <c r="C44" i="2" l="1"/>
  <c r="A45" i="2"/>
  <c r="B44" i="2"/>
  <c r="B45" i="2" l="1"/>
  <c r="C45" i="2"/>
  <c r="A46" i="2"/>
  <c r="C46" i="2" l="1"/>
  <c r="B46" i="2"/>
  <c r="A47" i="2"/>
  <c r="A48" i="2" l="1"/>
  <c r="B47" i="2"/>
  <c r="C47" i="2"/>
  <c r="C48" i="2" l="1"/>
  <c r="A49" i="2"/>
  <c r="B48" i="2"/>
  <c r="B49" i="2" l="1"/>
  <c r="C49" i="2"/>
  <c r="A50" i="2"/>
  <c r="C50" i="2" l="1"/>
  <c r="A51" i="2"/>
  <c r="B50" i="2"/>
  <c r="B51" i="2" l="1"/>
  <c r="C51" i="2"/>
</calcChain>
</file>

<file path=xl/sharedStrings.xml><?xml version="1.0" encoding="utf-8"?>
<sst xmlns="http://schemas.openxmlformats.org/spreadsheetml/2006/main" count="52" uniqueCount="52">
  <si>
    <t>Calculette Covid-19</t>
  </si>
  <si>
    <t>Cas</t>
  </si>
  <si>
    <t>DDS/DDP</t>
  </si>
  <si>
    <t>Symptomatique</t>
  </si>
  <si>
    <t>Date</t>
  </si>
  <si>
    <t>Cas symptomatiques</t>
  </si>
  <si>
    <t>Cas asymptomatiques</t>
  </si>
  <si>
    <t>Période contagieuse</t>
  </si>
  <si>
    <t>Chronogramme - Cas symptomatique</t>
  </si>
  <si>
    <t>Chronogramme - Cas asymptomatique</t>
  </si>
  <si>
    <r>
      <t xml:space="preserve">Covid-19
</t>
    </r>
    <r>
      <rPr>
        <b/>
        <sz val="16"/>
        <color theme="0"/>
        <rFont val="Arial"/>
        <family val="2"/>
        <scheme val="minor"/>
      </rPr>
      <t xml:space="preserve">Outil d'analyse de la dynamique des clusters </t>
    </r>
  </si>
  <si>
    <t>Clémentine CALBA - Cellule Régionale Ile-de-France - clementine.calba@santepubliquefrance.fr - 01.44.02.08.19</t>
  </si>
  <si>
    <t>Cet outil a été conçu dans le but de faciliter l'analyse de la dynamique des clusters d'infection à Covid-19 identifiés en région Ile-de-France à partir des données récoltées au cours des enquêtes conduites par les équipes de l'ARS.</t>
  </si>
  <si>
    <t>Dates :</t>
  </si>
  <si>
    <t>Cas 1</t>
  </si>
  <si>
    <t>Cas 2</t>
  </si>
  <si>
    <t>Cas 3</t>
  </si>
  <si>
    <t>Cas 4</t>
  </si>
  <si>
    <t>Cas 5</t>
  </si>
  <si>
    <t>Cas 6</t>
  </si>
  <si>
    <t>Cas 7</t>
  </si>
  <si>
    <t>Cas 8</t>
  </si>
  <si>
    <t>Cas 9</t>
  </si>
  <si>
    <t>Cas 10</t>
  </si>
  <si>
    <t>Cas 11</t>
  </si>
  <si>
    <t>Cas 12</t>
  </si>
  <si>
    <t>Cas 13</t>
  </si>
  <si>
    <t>Cas 14</t>
  </si>
  <si>
    <t>Cas 15</t>
  </si>
  <si>
    <t>Cas 16</t>
  </si>
  <si>
    <t>Cas 17</t>
  </si>
  <si>
    <t>Cas 18</t>
  </si>
  <si>
    <t>Cas 19</t>
  </si>
  <si>
    <t>Cas 20</t>
  </si>
  <si>
    <r>
      <rPr>
        <b/>
        <sz val="11"/>
        <color theme="1"/>
        <rFont val="Arial"/>
        <family val="2"/>
        <scheme val="minor"/>
      </rPr>
      <t>Onglet "Calculette"</t>
    </r>
    <r>
      <rPr>
        <sz val="11"/>
        <color theme="1"/>
        <rFont val="Arial"/>
        <family val="2"/>
        <scheme val="minor"/>
      </rPr>
      <t xml:space="preserve">
- Indiquer les dates de début des signes (DDS) des cas symptomatiques et les dates de prélèvement des cas asymptomatiques (ou date de scanner pour les cas probables)
- Indiquer si les cas sont ou non symptomatiques (menu déroulant)
- Les périodes d'incubation et de contagiosité sont calculées automatiquement à partir de ces données</t>
    </r>
  </si>
  <si>
    <r>
      <rPr>
        <b/>
        <sz val="11"/>
        <color theme="1"/>
        <rFont val="Arial"/>
        <family val="2"/>
        <scheme val="minor"/>
      </rPr>
      <t>Rappel de la définition de cluster</t>
    </r>
    <r>
      <rPr>
        <sz val="11"/>
        <color theme="1"/>
        <rFont val="Arial"/>
        <family val="2"/>
        <scheme val="minor"/>
      </rPr>
      <t xml:space="preserve">
Un cluster est défini par la survenue d’au moins 3 cas confirmés ou probables (définitions de cas SpF au 02/06/20), dans sur une période de 7 jours, appartenant à la même communauté ou ayant participé à un même rassemblement de personnes, qu’elles se connaissent ou non.</t>
    </r>
  </si>
  <si>
    <t>Début de l'incubation (J-14)</t>
  </si>
  <si>
    <t>Début de la contagiosité</t>
  </si>
  <si>
    <t>Fin de la contagiosité</t>
  </si>
  <si>
    <t>Courbe épidémique Covid-19</t>
  </si>
  <si>
    <t>Chronogramme Covid-19</t>
  </si>
  <si>
    <r>
      <rPr>
        <b/>
        <sz val="11"/>
        <color theme="1"/>
        <rFont val="Arial"/>
        <family val="2"/>
        <scheme val="minor"/>
      </rPr>
      <t>Onglet "Courbe"</t>
    </r>
    <r>
      <rPr>
        <sz val="11"/>
        <color theme="1"/>
        <rFont val="Arial"/>
        <family val="2"/>
        <scheme val="minor"/>
      </rPr>
      <t xml:space="preserve">
- Elaboration automatique d'une courbe épidémique représentant la répartition des cas dans le temps, par DDS ou DDP, pour les personnes symptomatiques et asymptomatiques</t>
    </r>
  </si>
  <si>
    <t>Date de début pour construction des chronogrammes</t>
  </si>
  <si>
    <t xml:space="preserve">Date de début du chronogramme </t>
  </si>
  <si>
    <t>Date de début des signes</t>
  </si>
  <si>
    <t>Date de prélèvement</t>
  </si>
  <si>
    <t>Incubation moyenne (5 jours)</t>
  </si>
  <si>
    <t>Période contagieuse en phase d'incubation</t>
  </si>
  <si>
    <t>ID signalement</t>
  </si>
  <si>
    <t>Type de collectivité / de cluster</t>
  </si>
  <si>
    <t>Nom de la collectivité / du cluster</t>
  </si>
  <si>
    <r>
      <rPr>
        <b/>
        <sz val="11"/>
        <color theme="1"/>
        <rFont val="Arial"/>
        <family val="2"/>
        <scheme val="minor"/>
      </rPr>
      <t>Onglet "Chronogramme" - Mises à jour réalisées par la cellule expertise</t>
    </r>
    <r>
      <rPr>
        <sz val="11"/>
        <color theme="1"/>
        <rFont val="Arial"/>
        <family val="2"/>
        <scheme val="minor"/>
      </rPr>
      <t xml:space="preserve">
- Représentation schématique des périodes d'incubation et de contagiosité des cas
- Copier/coller les chronogrammes modèles pour chaque cas selon la présence de symptômes et les DDS ou DDP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</si>
</sst>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;@"/>
  </numFmts>
  <fonts count="9" x14ac:knownFonts="1">
    <font>
      <sz val="11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8"/>
      <color theme="0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sz val="16"/>
      <color theme="0"/>
      <name val="Arial"/>
      <family val="2"/>
      <scheme val="minor"/>
    </font>
    <font>
      <sz val="9"/>
      <color theme="0"/>
      <name val="Arial"/>
      <family val="2"/>
      <scheme val="minor"/>
    </font>
    <font>
      <sz val="9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lightVertical">
        <fgColor theme="8"/>
        <bgColor theme="8"/>
      </patternFill>
    </fill>
    <fill>
      <patternFill patternType="solid">
        <fgColor theme="7"/>
        <bgColor theme="8"/>
      </patternFill>
    </fill>
    <fill>
      <patternFill patternType="lightVertical">
        <fgColor theme="7"/>
        <bgColor theme="2" tint="-9.9978637043366805E-2"/>
      </patternFill>
    </fill>
    <fill>
      <patternFill patternType="solid">
        <fgColor theme="6"/>
        <bgColor indexed="64"/>
      </patternFill>
    </fill>
    <fill>
      <patternFill patternType="lightUp">
        <fgColor theme="6" tint="-0.24994659260841701"/>
        <bgColor theme="5"/>
      </patternFill>
    </fill>
    <fill>
      <patternFill patternType="solid">
        <fgColor theme="9"/>
        <bgColor theme="8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5" fillId="3" borderId="0" xfId="0" applyFont="1" applyFill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4" borderId="1" xfId="0" applyNumberFormat="1" applyFill="1" applyBorder="1" applyAlignment="1" applyProtection="1">
      <alignment horizontal="center"/>
    </xf>
    <xf numFmtId="14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14" fontId="1" fillId="4" borderId="0" xfId="0" applyNumberFormat="1" applyFont="1" applyFill="1" applyAlignment="1" applyProtection="1">
      <alignment horizontal="center" vertical="center" wrapText="1"/>
    </xf>
    <xf numFmtId="0" fontId="1" fillId="4" borderId="0" xfId="0" applyFont="1" applyFill="1" applyAlignment="1" applyProtection="1">
      <alignment horizontal="center" vertical="center" wrapText="1"/>
    </xf>
    <xf numFmtId="14" fontId="1" fillId="4" borderId="0" xfId="0" applyNumberFormat="1" applyFont="1" applyFill="1" applyAlignment="1" applyProtection="1">
      <alignment horizontal="center"/>
    </xf>
    <xf numFmtId="0" fontId="1" fillId="4" borderId="0" xfId="0" applyFont="1" applyFill="1" applyAlignment="1" applyProtection="1">
      <alignment horizontal="center"/>
    </xf>
    <xf numFmtId="0" fontId="2" fillId="3" borderId="0" xfId="0" applyFont="1" applyFill="1" applyAlignment="1" applyProtection="1">
      <alignment vertical="center" wrapText="1"/>
    </xf>
    <xf numFmtId="0" fontId="0" fillId="3" borderId="0" xfId="0" applyFill="1" applyProtection="1"/>
    <xf numFmtId="0" fontId="7" fillId="3" borderId="0" xfId="0" applyFont="1" applyFill="1" applyProtection="1"/>
    <xf numFmtId="0" fontId="0" fillId="0" borderId="0" xfId="0" applyAlignment="1" applyProtection="1">
      <alignment wrapText="1"/>
    </xf>
    <xf numFmtId="0" fontId="0" fillId="0" borderId="0" xfId="0" applyProtection="1"/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3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6" xfId="0" applyBorder="1" applyProtection="1">
      <protection locked="0"/>
    </xf>
    <xf numFmtId="0" fontId="0" fillId="2" borderId="0" xfId="0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5" borderId="0" xfId="0" applyFill="1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9" borderId="0" xfId="0" applyFill="1" applyProtection="1"/>
    <xf numFmtId="0" fontId="0" fillId="9" borderId="0" xfId="0" applyFill="1" applyAlignment="1" applyProtection="1">
      <alignment vertical="center"/>
    </xf>
    <xf numFmtId="164" fontId="8" fillId="9" borderId="0" xfId="0" applyNumberFormat="1" applyFont="1" applyFill="1" applyAlignment="1" applyProtection="1">
      <alignment textRotation="45"/>
    </xf>
    <xf numFmtId="164" fontId="0" fillId="9" borderId="0" xfId="0" applyNumberFormat="1" applyFont="1" applyFill="1" applyAlignment="1" applyProtection="1">
      <alignment horizontal="center"/>
    </xf>
    <xf numFmtId="0" fontId="0" fillId="10" borderId="1" xfId="0" applyFill="1" applyBorder="1" applyAlignment="1" applyProtection="1">
      <alignment horizontal="center" vertical="center" wrapText="1"/>
    </xf>
    <xf numFmtId="14" fontId="0" fillId="10" borderId="1" xfId="0" applyNumberFormat="1" applyFill="1" applyBorder="1" applyAlignment="1" applyProtection="1">
      <alignment horizontal="center" vertical="center" wrapText="1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8" borderId="11" xfId="0" applyFill="1" applyBorder="1" applyProtection="1">
      <protection locked="0"/>
    </xf>
    <xf numFmtId="0" fontId="4" fillId="6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7" borderId="11" xfId="0" applyFill="1" applyBorder="1" applyProtection="1">
      <protection locked="0"/>
    </xf>
    <xf numFmtId="0" fontId="4" fillId="11" borderId="11" xfId="0" applyFont="1" applyFill="1" applyBorder="1" applyProtection="1">
      <protection locked="0"/>
    </xf>
    <xf numFmtId="0" fontId="0" fillId="12" borderId="0" xfId="0" applyFill="1" applyBorder="1" applyProtection="1">
      <protection locked="0"/>
    </xf>
    <xf numFmtId="0" fontId="0" fillId="0" borderId="0" xfId="0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560778387550045E-2"/>
          <c:y val="3.496225227980413E-2"/>
          <c:w val="0.9170688512420796"/>
          <c:h val="0.75640992878017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Courbe!$B$3</c:f>
              <c:strCache>
                <c:ptCount val="1"/>
                <c:pt idx="0">
                  <c:v>Cas symptomatiques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Courbe!$A$4:$A$51</c:f>
            </c:multiLvlStrRef>
          </c:cat>
          <c:val>
            <c:numRef>
              <c:f>Courbe!$B$4:$B$51</c:f>
              <c:numCache>
                <c:formatCode>General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</c:ser>
        <c:ser>
          <c:idx val="1"/>
          <c:order val="1"/>
          <c:tx>
            <c:strRef>
              <c:f>Courbe!$C$3</c:f>
              <c:strCache>
                <c:ptCount val="1"/>
                <c:pt idx="0">
                  <c:v>Cas asymptomatiques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Courbe!$C$4:$C$51</c:f>
              <c:numCache>
                <c:formatCode>General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0453504"/>
        <c:axId val="130455424"/>
      </c:barChart>
      <c:catAx>
        <c:axId val="130453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Date de début des signes (date</a:t>
                </a:r>
                <a:r>
                  <a:rPr lang="fr-FR" baseline="0"/>
                  <a:t> de prélèvement pour les asymptomatiques)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0.24164280601288476"/>
              <c:y val="0.8886072260995495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dd/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0455424"/>
        <c:crosses val="autoZero"/>
        <c:auto val="1"/>
        <c:lblAlgn val="ctr"/>
        <c:lblOffset val="100"/>
        <c:noMultiLvlLbl val="1"/>
      </c:catAx>
      <c:valAx>
        <c:axId val="13045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Nombre de cas</a:t>
                </a:r>
              </a:p>
            </c:rich>
          </c:tx>
          <c:layout>
            <c:manualLayout>
              <c:xMode val="edge"/>
              <c:yMode val="edge"/>
              <c:x val="3.7037037037037038E-3"/>
              <c:y val="0.323204874794093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0453504"/>
        <c:crosses val="autoZero"/>
        <c:crossBetween val="between"/>
        <c:majorUnit val="1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0254418197725286"/>
          <c:y val="0.94636435121622087"/>
          <c:w val="0.39120778652668414"/>
          <c:h val="5.36356487837791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0</xdr:col>
      <xdr:colOff>1028700</xdr:colOff>
      <xdr:row>1</xdr:row>
      <xdr:rowOff>22064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95250"/>
          <a:ext cx="933450" cy="5268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4762</xdr:rowOff>
    </xdr:from>
    <xdr:to>
      <xdr:col>13</xdr:col>
      <xdr:colOff>0</xdr:colOff>
      <xdr:row>24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178593</xdr:colOff>
      <xdr:row>25</xdr:row>
      <xdr:rowOff>59531</xdr:rowOff>
    </xdr:from>
    <xdr:to>
      <xdr:col>26</xdr:col>
      <xdr:colOff>178593</xdr:colOff>
      <xdr:row>27</xdr:row>
      <xdr:rowOff>166687</xdr:rowOff>
    </xdr:to>
    <xdr:cxnSp macro="">
      <xdr:nvCxnSpPr>
        <xdr:cNvPr id="3" name="Connecteur droit avec flèche 2"/>
        <xdr:cNvCxnSpPr/>
      </xdr:nvCxnSpPr>
      <xdr:spPr>
        <a:xfrm flipH="1" flipV="1">
          <a:off x="6822281" y="4893469"/>
          <a:ext cx="0" cy="4643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">
  <a:themeElements>
    <a:clrScheme name="BSP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3E3E3E"/>
      </a:accent1>
      <a:accent2>
        <a:srgbClr val="B8B8B8"/>
      </a:accent2>
      <a:accent3>
        <a:srgbClr val="A5A5A5"/>
      </a:accent3>
      <a:accent4>
        <a:srgbClr val="004192"/>
      </a:accent4>
      <a:accent5>
        <a:srgbClr val="E30056"/>
      </a:accent5>
      <a:accent6>
        <a:srgbClr val="00B1E6"/>
      </a:accent6>
      <a:hlink>
        <a:srgbClr val="004192"/>
      </a:hlink>
      <a:folHlink>
        <a:srgbClr val="00419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Thème" id="{2FA95823-7A67-4699-9A6F-3B1F6D582616}" vid="{C6921968-8CE9-44D6-9714-FFB1392ED949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2"/>
  <sheetViews>
    <sheetView showGridLines="0" workbookViewId="0">
      <selection activeCell="A4" sqref="A4"/>
    </sheetView>
  </sheetViews>
  <sheetFormatPr baseColWidth="10" defaultRowHeight="14.25" x14ac:dyDescent="0.2"/>
  <cols>
    <col min="1" max="1" width="15.75" style="17" customWidth="1"/>
    <col min="2" max="2" width="122.25" style="17" customWidth="1"/>
    <col min="3" max="16384" width="11" style="17"/>
  </cols>
  <sheetData>
    <row r="1" spans="2:2" s="14" customFormat="1" ht="47.25" customHeight="1" x14ac:dyDescent="0.2">
      <c r="B1" s="13" t="s">
        <v>10</v>
      </c>
    </row>
    <row r="2" spans="2:2" s="15" customFormat="1" ht="12" x14ac:dyDescent="0.2">
      <c r="B2" s="15" t="s">
        <v>11</v>
      </c>
    </row>
    <row r="4" spans="2:2" ht="28.5" x14ac:dyDescent="0.2">
      <c r="B4" s="16" t="s">
        <v>12</v>
      </c>
    </row>
    <row r="6" spans="2:2" ht="72" x14ac:dyDescent="0.2">
      <c r="B6" s="16" t="s">
        <v>34</v>
      </c>
    </row>
    <row r="8" spans="2:2" ht="43.5" x14ac:dyDescent="0.2">
      <c r="B8" s="16" t="s">
        <v>41</v>
      </c>
    </row>
    <row r="10" spans="2:2" ht="43.5" x14ac:dyDescent="0.2">
      <c r="B10" s="16" t="s">
        <v>51</v>
      </c>
    </row>
    <row r="12" spans="2:2" ht="43.5" x14ac:dyDescent="0.2">
      <c r="B12" s="16" t="s">
        <v>35</v>
      </c>
    </row>
  </sheetData>
  <sheetProtection algorithmName="SHA-512" hashValue="OW4j/cx08/jIqeT2aYTMOdbgCP/DTaJnYHk7dPleya5Ht6/bhN7brWcSwPK+OCPTwYZQdzEtzwnVjLD4/kO40w==" saltValue="Yc1gi0cL9ABKO35cVPphjQ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H7" sqref="H7"/>
    </sheetView>
  </sheetViews>
  <sheetFormatPr baseColWidth="10" defaultRowHeight="14.25" x14ac:dyDescent="0.2"/>
  <cols>
    <col min="1" max="1" width="6.5" style="3" customWidth="1"/>
    <col min="2" max="3" width="15.625" style="3" customWidth="1"/>
    <col min="4" max="4" width="16.625" style="3" customWidth="1"/>
    <col min="5" max="6" width="15.625" style="3" customWidth="1"/>
    <col min="7" max="7" width="21.125" style="3" hidden="1" customWidth="1"/>
    <col min="8" max="16384" width="11" style="3"/>
  </cols>
  <sheetData>
    <row r="1" spans="1:7" s="1" customFormat="1" ht="26.25" customHeight="1" x14ac:dyDescent="0.2">
      <c r="A1" s="1" t="s">
        <v>0</v>
      </c>
    </row>
    <row r="2" spans="1:7" s="47" customFormat="1" x14ac:dyDescent="0.2"/>
    <row r="3" spans="1:7" s="47" customFormat="1" ht="21.75" customHeight="1" x14ac:dyDescent="0.2">
      <c r="A3" s="51" t="s">
        <v>48</v>
      </c>
      <c r="B3" s="52"/>
      <c r="C3" s="53"/>
      <c r="D3" s="54"/>
      <c r="E3" s="54"/>
    </row>
    <row r="4" spans="1:7" s="47" customFormat="1" ht="21.75" customHeight="1" x14ac:dyDescent="0.2">
      <c r="A4" s="51" t="s">
        <v>49</v>
      </c>
      <c r="B4" s="52"/>
      <c r="C4" s="53"/>
      <c r="D4" s="54"/>
      <c r="E4" s="54"/>
    </row>
    <row r="5" spans="1:7" s="47" customFormat="1" ht="21.75" customHeight="1" x14ac:dyDescent="0.2">
      <c r="A5" s="51" t="s">
        <v>50</v>
      </c>
      <c r="B5" s="52"/>
      <c r="C5" s="53"/>
      <c r="D5" s="54"/>
      <c r="E5" s="54"/>
    </row>
    <row r="7" spans="1:7" ht="42.75" x14ac:dyDescent="0.2">
      <c r="A7" s="48" t="s">
        <v>1</v>
      </c>
      <c r="B7" s="49" t="s">
        <v>2</v>
      </c>
      <c r="C7" s="49" t="s">
        <v>3</v>
      </c>
      <c r="D7" s="50" t="s">
        <v>36</v>
      </c>
      <c r="E7" s="50" t="s">
        <v>37</v>
      </c>
      <c r="F7" s="50" t="s">
        <v>38</v>
      </c>
      <c r="G7" s="35" t="s">
        <v>42</v>
      </c>
    </row>
    <row r="8" spans="1:7" x14ac:dyDescent="0.2">
      <c r="A8" s="2">
        <v>1</v>
      </c>
      <c r="B8" s="4"/>
      <c r="C8" s="5"/>
      <c r="D8" s="6" t="str">
        <f>IF($C8&lt;&gt;"",IF($C8="Oui",$B8-14,$B8-14),"")</f>
        <v/>
      </c>
      <c r="E8" s="6" t="str">
        <f>IF($C8&lt;&gt;"",IF($C8="Oui",$B8-2,$B8-7),"")</f>
        <v/>
      </c>
      <c r="F8" s="6" t="str">
        <f>IF($C8&lt;&gt;"",IF($C8="Oui",$B8+8,$B8+8),"")</f>
        <v/>
      </c>
      <c r="G8" s="36" t="str">
        <f>IF($C8&lt;&gt;"",IF($C8="Oui",$B8-5,$B8-7),"")</f>
        <v/>
      </c>
    </row>
    <row r="9" spans="1:7" x14ac:dyDescent="0.2">
      <c r="A9" s="2">
        <v>2</v>
      </c>
      <c r="B9" s="4"/>
      <c r="C9" s="5"/>
      <c r="D9" s="6" t="str">
        <f t="shared" ref="D9:D27" si="0">IF($C9&lt;&gt;"",IF($C9="Oui",$B9-14,$B9-14),"")</f>
        <v/>
      </c>
      <c r="E9" s="6" t="str">
        <f t="shared" ref="E9:E27" si="1">IF($C9&lt;&gt;"",IF($C9="Oui",$B9-2,$B9-7),"")</f>
        <v/>
      </c>
      <c r="F9" s="6" t="str">
        <f t="shared" ref="F9:F27" si="2">IF($C9&lt;&gt;"",IF($C9="Oui",$B9+8,$B9+8),"")</f>
        <v/>
      </c>
      <c r="G9" s="36" t="str">
        <f t="shared" ref="G9:G27" si="3">IF($C9&lt;&gt;"",IF($C9="Oui",$B9-5,$B9-7),"")</f>
        <v/>
      </c>
    </row>
    <row r="10" spans="1:7" x14ac:dyDescent="0.2">
      <c r="A10" s="2">
        <v>3</v>
      </c>
      <c r="B10" s="4"/>
      <c r="C10" s="5"/>
      <c r="D10" s="6" t="str">
        <f t="shared" si="0"/>
        <v/>
      </c>
      <c r="E10" s="6" t="str">
        <f t="shared" si="1"/>
        <v/>
      </c>
      <c r="F10" s="6" t="str">
        <f t="shared" si="2"/>
        <v/>
      </c>
      <c r="G10" s="36" t="str">
        <f t="shared" si="3"/>
        <v/>
      </c>
    </row>
    <row r="11" spans="1:7" x14ac:dyDescent="0.2">
      <c r="A11" s="2">
        <v>4</v>
      </c>
      <c r="B11" s="4"/>
      <c r="C11" s="5"/>
      <c r="D11" s="6" t="str">
        <f t="shared" si="0"/>
        <v/>
      </c>
      <c r="E11" s="6" t="str">
        <f t="shared" si="1"/>
        <v/>
      </c>
      <c r="F11" s="6" t="str">
        <f t="shared" si="2"/>
        <v/>
      </c>
      <c r="G11" s="36" t="str">
        <f t="shared" si="3"/>
        <v/>
      </c>
    </row>
    <row r="12" spans="1:7" x14ac:dyDescent="0.2">
      <c r="A12" s="2">
        <v>5</v>
      </c>
      <c r="B12" s="4"/>
      <c r="C12" s="5"/>
      <c r="D12" s="6" t="str">
        <f t="shared" si="0"/>
        <v/>
      </c>
      <c r="E12" s="6" t="str">
        <f t="shared" si="1"/>
        <v/>
      </c>
      <c r="F12" s="6" t="str">
        <f t="shared" si="2"/>
        <v/>
      </c>
      <c r="G12" s="36" t="str">
        <f t="shared" si="3"/>
        <v/>
      </c>
    </row>
    <row r="13" spans="1:7" x14ac:dyDescent="0.2">
      <c r="A13" s="2">
        <v>6</v>
      </c>
      <c r="B13" s="4"/>
      <c r="C13" s="5"/>
      <c r="D13" s="6" t="str">
        <f t="shared" si="0"/>
        <v/>
      </c>
      <c r="E13" s="6" t="str">
        <f t="shared" si="1"/>
        <v/>
      </c>
      <c r="F13" s="6" t="str">
        <f t="shared" si="2"/>
        <v/>
      </c>
      <c r="G13" s="36" t="str">
        <f t="shared" si="3"/>
        <v/>
      </c>
    </row>
    <row r="14" spans="1:7" x14ac:dyDescent="0.2">
      <c r="A14" s="2">
        <v>7</v>
      </c>
      <c r="B14" s="4"/>
      <c r="C14" s="5"/>
      <c r="D14" s="6" t="str">
        <f t="shared" si="0"/>
        <v/>
      </c>
      <c r="E14" s="6" t="str">
        <f t="shared" si="1"/>
        <v/>
      </c>
      <c r="F14" s="6" t="str">
        <f t="shared" si="2"/>
        <v/>
      </c>
      <c r="G14" s="36" t="str">
        <f t="shared" si="3"/>
        <v/>
      </c>
    </row>
    <row r="15" spans="1:7" x14ac:dyDescent="0.2">
      <c r="A15" s="2">
        <v>8</v>
      </c>
      <c r="B15" s="4"/>
      <c r="C15" s="5"/>
      <c r="D15" s="6" t="str">
        <f t="shared" si="0"/>
        <v/>
      </c>
      <c r="E15" s="6" t="str">
        <f t="shared" si="1"/>
        <v/>
      </c>
      <c r="F15" s="6" t="str">
        <f t="shared" si="2"/>
        <v/>
      </c>
      <c r="G15" s="36" t="str">
        <f t="shared" si="3"/>
        <v/>
      </c>
    </row>
    <row r="16" spans="1:7" x14ac:dyDescent="0.2">
      <c r="A16" s="2">
        <v>9</v>
      </c>
      <c r="B16" s="4"/>
      <c r="C16" s="5"/>
      <c r="D16" s="6" t="str">
        <f t="shared" si="0"/>
        <v/>
      </c>
      <c r="E16" s="6" t="str">
        <f t="shared" si="1"/>
        <v/>
      </c>
      <c r="F16" s="6" t="str">
        <f t="shared" si="2"/>
        <v/>
      </c>
      <c r="G16" s="36" t="str">
        <f t="shared" si="3"/>
        <v/>
      </c>
    </row>
    <row r="17" spans="1:7" x14ac:dyDescent="0.2">
      <c r="A17" s="2">
        <v>10</v>
      </c>
      <c r="B17" s="4"/>
      <c r="C17" s="5"/>
      <c r="D17" s="6" t="str">
        <f t="shared" si="0"/>
        <v/>
      </c>
      <c r="E17" s="6" t="str">
        <f t="shared" si="1"/>
        <v/>
      </c>
      <c r="F17" s="6" t="str">
        <f t="shared" si="2"/>
        <v/>
      </c>
      <c r="G17" s="36" t="str">
        <f t="shared" si="3"/>
        <v/>
      </c>
    </row>
    <row r="18" spans="1:7" x14ac:dyDescent="0.2">
      <c r="A18" s="2">
        <v>11</v>
      </c>
      <c r="B18" s="4"/>
      <c r="C18" s="5"/>
      <c r="D18" s="6" t="str">
        <f t="shared" si="0"/>
        <v/>
      </c>
      <c r="E18" s="6" t="str">
        <f t="shared" si="1"/>
        <v/>
      </c>
      <c r="F18" s="6" t="str">
        <f t="shared" si="2"/>
        <v/>
      </c>
      <c r="G18" s="36" t="str">
        <f t="shared" si="3"/>
        <v/>
      </c>
    </row>
    <row r="19" spans="1:7" x14ac:dyDescent="0.2">
      <c r="A19" s="2">
        <v>12</v>
      </c>
      <c r="B19" s="4"/>
      <c r="C19" s="5"/>
      <c r="D19" s="6" t="str">
        <f t="shared" si="0"/>
        <v/>
      </c>
      <c r="E19" s="6" t="str">
        <f t="shared" si="1"/>
        <v/>
      </c>
      <c r="F19" s="6" t="str">
        <f t="shared" si="2"/>
        <v/>
      </c>
      <c r="G19" s="36" t="str">
        <f t="shared" si="3"/>
        <v/>
      </c>
    </row>
    <row r="20" spans="1:7" x14ac:dyDescent="0.2">
      <c r="A20" s="2">
        <v>13</v>
      </c>
      <c r="B20" s="4"/>
      <c r="C20" s="5"/>
      <c r="D20" s="6" t="str">
        <f t="shared" si="0"/>
        <v/>
      </c>
      <c r="E20" s="6" t="str">
        <f t="shared" si="1"/>
        <v/>
      </c>
      <c r="F20" s="6" t="str">
        <f t="shared" si="2"/>
        <v/>
      </c>
      <c r="G20" s="36" t="str">
        <f t="shared" si="3"/>
        <v/>
      </c>
    </row>
    <row r="21" spans="1:7" x14ac:dyDescent="0.2">
      <c r="A21" s="2">
        <v>14</v>
      </c>
      <c r="B21" s="4"/>
      <c r="C21" s="5"/>
      <c r="D21" s="6" t="str">
        <f t="shared" si="0"/>
        <v/>
      </c>
      <c r="E21" s="6" t="str">
        <f t="shared" si="1"/>
        <v/>
      </c>
      <c r="F21" s="6" t="str">
        <f t="shared" si="2"/>
        <v/>
      </c>
      <c r="G21" s="36" t="str">
        <f t="shared" si="3"/>
        <v/>
      </c>
    </row>
    <row r="22" spans="1:7" x14ac:dyDescent="0.2">
      <c r="A22" s="2">
        <v>15</v>
      </c>
      <c r="B22" s="4"/>
      <c r="C22" s="5"/>
      <c r="D22" s="6" t="str">
        <f t="shared" si="0"/>
        <v/>
      </c>
      <c r="E22" s="6" t="str">
        <f t="shared" si="1"/>
        <v/>
      </c>
      <c r="F22" s="6" t="str">
        <f t="shared" si="2"/>
        <v/>
      </c>
      <c r="G22" s="36" t="str">
        <f t="shared" si="3"/>
        <v/>
      </c>
    </row>
    <row r="23" spans="1:7" x14ac:dyDescent="0.2">
      <c r="A23" s="2">
        <v>16</v>
      </c>
      <c r="B23" s="4"/>
      <c r="C23" s="5"/>
      <c r="D23" s="6" t="str">
        <f t="shared" si="0"/>
        <v/>
      </c>
      <c r="E23" s="6" t="str">
        <f t="shared" si="1"/>
        <v/>
      </c>
      <c r="F23" s="6" t="str">
        <f t="shared" si="2"/>
        <v/>
      </c>
      <c r="G23" s="36" t="str">
        <f t="shared" si="3"/>
        <v/>
      </c>
    </row>
    <row r="24" spans="1:7" x14ac:dyDescent="0.2">
      <c r="A24" s="2">
        <v>17</v>
      </c>
      <c r="B24" s="4"/>
      <c r="C24" s="5"/>
      <c r="D24" s="6" t="str">
        <f t="shared" si="0"/>
        <v/>
      </c>
      <c r="E24" s="6" t="str">
        <f t="shared" si="1"/>
        <v/>
      </c>
      <c r="F24" s="6" t="str">
        <f t="shared" si="2"/>
        <v/>
      </c>
      <c r="G24" s="36" t="str">
        <f t="shared" si="3"/>
        <v/>
      </c>
    </row>
    <row r="25" spans="1:7" x14ac:dyDescent="0.2">
      <c r="A25" s="2">
        <v>18</v>
      </c>
      <c r="B25" s="4"/>
      <c r="C25" s="5"/>
      <c r="D25" s="6" t="str">
        <f t="shared" si="0"/>
        <v/>
      </c>
      <c r="E25" s="6" t="str">
        <f t="shared" si="1"/>
        <v/>
      </c>
      <c r="F25" s="6" t="str">
        <f t="shared" si="2"/>
        <v/>
      </c>
      <c r="G25" s="36" t="str">
        <f t="shared" si="3"/>
        <v/>
      </c>
    </row>
    <row r="26" spans="1:7" x14ac:dyDescent="0.2">
      <c r="A26" s="2">
        <v>19</v>
      </c>
      <c r="B26" s="4"/>
      <c r="C26" s="5"/>
      <c r="D26" s="6" t="str">
        <f t="shared" si="0"/>
        <v/>
      </c>
      <c r="E26" s="6" t="str">
        <f t="shared" si="1"/>
        <v/>
      </c>
      <c r="F26" s="6" t="str">
        <f t="shared" si="2"/>
        <v/>
      </c>
      <c r="G26" s="36" t="str">
        <f t="shared" si="3"/>
        <v/>
      </c>
    </row>
    <row r="27" spans="1:7" x14ac:dyDescent="0.2">
      <c r="A27" s="2">
        <v>20</v>
      </c>
      <c r="B27" s="4"/>
      <c r="C27" s="5"/>
      <c r="D27" s="6" t="str">
        <f t="shared" si="0"/>
        <v/>
      </c>
      <c r="E27" s="6" t="str">
        <f t="shared" si="1"/>
        <v/>
      </c>
      <c r="F27" s="6" t="str">
        <f t="shared" si="2"/>
        <v/>
      </c>
      <c r="G27" s="36" t="str">
        <f t="shared" si="3"/>
        <v/>
      </c>
    </row>
  </sheetData>
  <sheetProtection algorithmName="SHA-512" hashValue="LytZVHA/r4rQcVH7iAIi3LJB8YsRhSnZ5m8SRKJAcfC2kfIohrmF9LUr816G8HUCs+WqUQhrrlqe5YPa4dHddw==" saltValue="LoqHvsdPWdhMuiaxmMMB/A==" spinCount="100000" sheet="1" objects="1" scenarios="1"/>
  <mergeCells count="6">
    <mergeCell ref="A5:C5"/>
    <mergeCell ref="A4:C4"/>
    <mergeCell ref="A3:C3"/>
    <mergeCell ref="D5:E5"/>
    <mergeCell ref="D4:E4"/>
    <mergeCell ref="D3:E3"/>
  </mergeCells>
  <dataValidations count="1">
    <dataValidation type="list" allowBlank="1" showInputMessage="1" showErrorMessage="1" sqref="C8:C27">
      <formula1>"Oui,Non"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workbookViewId="0">
      <selection activeCell="F32" sqref="F32"/>
    </sheetView>
  </sheetViews>
  <sheetFormatPr baseColWidth="10" defaultRowHeight="14.25" x14ac:dyDescent="0.2"/>
  <cols>
    <col min="1" max="1" width="8.75" style="7" customWidth="1"/>
    <col min="2" max="3" width="11.5" style="8" customWidth="1"/>
    <col min="4" max="16384" width="11" style="3"/>
  </cols>
  <sheetData>
    <row r="1" spans="1:3" s="1" customFormat="1" ht="26.25" customHeight="1" x14ac:dyDescent="0.2">
      <c r="A1" s="1" t="s">
        <v>39</v>
      </c>
    </row>
    <row r="3" spans="1:3" ht="22.5" x14ac:dyDescent="0.2">
      <c r="A3" s="9" t="s">
        <v>4</v>
      </c>
      <c r="B3" s="10" t="s">
        <v>5</v>
      </c>
      <c r="C3" s="10" t="s">
        <v>6</v>
      </c>
    </row>
    <row r="4" spans="1:3" x14ac:dyDescent="0.2">
      <c r="A4" s="11" t="str">
        <f>IF(Calculette!B8&lt;&gt;"",MIN(Calculette!$D$8:$D$27),"")</f>
        <v/>
      </c>
      <c r="B4" s="12" t="str">
        <f>IF(A4&lt;&gt;"",COUNTIFS(Calculette!$B$8:$B$27,Courbe!A4,Calculette!$C$8:$C$27,"Oui"),"")</f>
        <v/>
      </c>
      <c r="C4" s="12" t="str">
        <f>IF(A4&lt;&gt;"",COUNTIFS(Calculette!$B$8:$B$27,Courbe!A4,Calculette!$C$8:$C$27,"Non"),"")</f>
        <v/>
      </c>
    </row>
    <row r="5" spans="1:3" x14ac:dyDescent="0.2">
      <c r="A5" s="11" t="str">
        <f>IF(A4&lt;&gt;"",A4+1,"")</f>
        <v/>
      </c>
      <c r="B5" s="12" t="str">
        <f>IF(A5&lt;&gt;"",COUNTIFS(Calculette!$B$8:$B$27,Courbe!A5,Calculette!$C$8:$C$27,"Oui"),"")</f>
        <v/>
      </c>
      <c r="C5" s="12" t="str">
        <f>IF(A5&lt;&gt;"",COUNTIFS(Calculette!$B$8:$B$27,Courbe!A5,Calculette!$C$8:$C$27,"Non"),"")</f>
        <v/>
      </c>
    </row>
    <row r="6" spans="1:3" x14ac:dyDescent="0.2">
      <c r="A6" s="11" t="str">
        <f t="shared" ref="A6:A51" si="0">IF(A5&lt;&gt;"",A5+1,"")</f>
        <v/>
      </c>
      <c r="B6" s="12" t="str">
        <f>IF(A6&lt;&gt;"",COUNTIFS(Calculette!$B$8:$B$27,Courbe!A6,Calculette!$C$8:$C$27,"Oui"),"")</f>
        <v/>
      </c>
      <c r="C6" s="12" t="str">
        <f>IF(A6&lt;&gt;"",COUNTIFS(Calculette!$B$8:$B$27,Courbe!A6,Calculette!$C$8:$C$27,"Non"),"")</f>
        <v/>
      </c>
    </row>
    <row r="7" spans="1:3" x14ac:dyDescent="0.2">
      <c r="A7" s="11" t="str">
        <f t="shared" si="0"/>
        <v/>
      </c>
      <c r="B7" s="12" t="str">
        <f>IF(A7&lt;&gt;"",COUNTIFS(Calculette!$B$8:$B$27,Courbe!A7,Calculette!$C$8:$C$27,"Oui"),"")</f>
        <v/>
      </c>
      <c r="C7" s="12" t="str">
        <f>IF(A7&lt;&gt;"",COUNTIFS(Calculette!$B$8:$B$27,Courbe!A7,Calculette!$C$8:$C$27,"Non"),"")</f>
        <v/>
      </c>
    </row>
    <row r="8" spans="1:3" x14ac:dyDescent="0.2">
      <c r="A8" s="11" t="str">
        <f t="shared" si="0"/>
        <v/>
      </c>
      <c r="B8" s="12" t="str">
        <f>IF(A8&lt;&gt;"",COUNTIFS(Calculette!$B$8:$B$27,Courbe!A8,Calculette!$C$8:$C$27,"Oui"),"")</f>
        <v/>
      </c>
      <c r="C8" s="12" t="str">
        <f>IF(A8&lt;&gt;"",COUNTIFS(Calculette!$B$8:$B$27,Courbe!A8,Calculette!$C$8:$C$27,"Non"),"")</f>
        <v/>
      </c>
    </row>
    <row r="9" spans="1:3" x14ac:dyDescent="0.2">
      <c r="A9" s="11" t="str">
        <f t="shared" si="0"/>
        <v/>
      </c>
      <c r="B9" s="12" t="str">
        <f>IF(A9&lt;&gt;"",COUNTIFS(Calculette!$B$8:$B$27,Courbe!A9,Calculette!$C$8:$C$27,"Oui"),"")</f>
        <v/>
      </c>
      <c r="C9" s="12" t="str">
        <f>IF(A9&lt;&gt;"",COUNTIFS(Calculette!$B$8:$B$27,Courbe!A9,Calculette!$C$8:$C$27,"Non"),"")</f>
        <v/>
      </c>
    </row>
    <row r="10" spans="1:3" x14ac:dyDescent="0.2">
      <c r="A10" s="11" t="str">
        <f t="shared" si="0"/>
        <v/>
      </c>
      <c r="B10" s="12" t="str">
        <f>IF(A10&lt;&gt;"",COUNTIFS(Calculette!$B$8:$B$27,Courbe!A10,Calculette!$C$8:$C$27,"Oui"),"")</f>
        <v/>
      </c>
      <c r="C10" s="12" t="str">
        <f>IF(A10&lt;&gt;"",COUNTIFS(Calculette!$B$8:$B$27,Courbe!A10,Calculette!$C$8:$C$27,"Non"),"")</f>
        <v/>
      </c>
    </row>
    <row r="11" spans="1:3" x14ac:dyDescent="0.2">
      <c r="A11" s="11" t="str">
        <f t="shared" si="0"/>
        <v/>
      </c>
      <c r="B11" s="12" t="str">
        <f>IF(A11&lt;&gt;"",COUNTIFS(Calculette!$B$8:$B$27,Courbe!A11,Calculette!$C$8:$C$27,"Oui"),"")</f>
        <v/>
      </c>
      <c r="C11" s="12" t="str">
        <f>IF(A11&lt;&gt;"",COUNTIFS(Calculette!$B$8:$B$27,Courbe!A11,Calculette!$C$8:$C$27,"Non"),"")</f>
        <v/>
      </c>
    </row>
    <row r="12" spans="1:3" x14ac:dyDescent="0.2">
      <c r="A12" s="11" t="str">
        <f t="shared" si="0"/>
        <v/>
      </c>
      <c r="B12" s="12" t="str">
        <f>IF(A12&lt;&gt;"",COUNTIFS(Calculette!$B$8:$B$27,Courbe!A12,Calculette!$C$8:$C$27,"Oui"),"")</f>
        <v/>
      </c>
      <c r="C12" s="12" t="str">
        <f>IF(A12&lt;&gt;"",COUNTIFS(Calculette!$B$8:$B$27,Courbe!A12,Calculette!$C$8:$C$27,"Non"),"")</f>
        <v/>
      </c>
    </row>
    <row r="13" spans="1:3" x14ac:dyDescent="0.2">
      <c r="A13" s="11" t="str">
        <f t="shared" si="0"/>
        <v/>
      </c>
      <c r="B13" s="12" t="str">
        <f>IF(A13&lt;&gt;"",COUNTIFS(Calculette!$B$8:$B$27,Courbe!A13,Calculette!$C$8:$C$27,"Oui"),"")</f>
        <v/>
      </c>
      <c r="C13" s="12" t="str">
        <f>IF(A13&lt;&gt;"",COUNTIFS(Calculette!$B$8:$B$27,Courbe!A13,Calculette!$C$8:$C$27,"Non"),"")</f>
        <v/>
      </c>
    </row>
    <row r="14" spans="1:3" x14ac:dyDescent="0.2">
      <c r="A14" s="11" t="str">
        <f t="shared" si="0"/>
        <v/>
      </c>
      <c r="B14" s="12" t="str">
        <f>IF(A14&lt;&gt;"",COUNTIFS(Calculette!$B$8:$B$27,Courbe!A14,Calculette!$C$8:$C$27,"Oui"),"")</f>
        <v/>
      </c>
      <c r="C14" s="12" t="str">
        <f>IF(A14&lt;&gt;"",COUNTIFS(Calculette!$B$8:$B$27,Courbe!A14,Calculette!$C$8:$C$27,"Non"),"")</f>
        <v/>
      </c>
    </row>
    <row r="15" spans="1:3" x14ac:dyDescent="0.2">
      <c r="A15" s="11" t="str">
        <f t="shared" si="0"/>
        <v/>
      </c>
      <c r="B15" s="12" t="str">
        <f>IF(A15&lt;&gt;"",COUNTIFS(Calculette!$B$8:$B$27,Courbe!A15,Calculette!$C$8:$C$27,"Oui"),"")</f>
        <v/>
      </c>
      <c r="C15" s="12" t="str">
        <f>IF(A15&lt;&gt;"",COUNTIFS(Calculette!$B$8:$B$27,Courbe!A15,Calculette!$C$8:$C$27,"Non"),"")</f>
        <v/>
      </c>
    </row>
    <row r="16" spans="1:3" x14ac:dyDescent="0.2">
      <c r="A16" s="11" t="str">
        <f t="shared" si="0"/>
        <v/>
      </c>
      <c r="B16" s="12" t="str">
        <f>IF(A16&lt;&gt;"",COUNTIFS(Calculette!$B$8:$B$27,Courbe!A16,Calculette!$C$8:$C$27,"Oui"),"")</f>
        <v/>
      </c>
      <c r="C16" s="12" t="str">
        <f>IF(A16&lt;&gt;"",COUNTIFS(Calculette!$B$8:$B$27,Courbe!A16,Calculette!$C$8:$C$27,"Non"),"")</f>
        <v/>
      </c>
    </row>
    <row r="17" spans="1:3" x14ac:dyDescent="0.2">
      <c r="A17" s="11" t="str">
        <f t="shared" si="0"/>
        <v/>
      </c>
      <c r="B17" s="12" t="str">
        <f>IF(A17&lt;&gt;"",COUNTIFS(Calculette!$B$8:$B$27,Courbe!A17,Calculette!$C$8:$C$27,"Oui"),"")</f>
        <v/>
      </c>
      <c r="C17" s="12" t="str">
        <f>IF(A17&lt;&gt;"",COUNTIFS(Calculette!$B$8:$B$27,Courbe!A17,Calculette!$C$8:$C$27,"Non"),"")</f>
        <v/>
      </c>
    </row>
    <row r="18" spans="1:3" x14ac:dyDescent="0.2">
      <c r="A18" s="11" t="str">
        <f t="shared" si="0"/>
        <v/>
      </c>
      <c r="B18" s="12" t="str">
        <f>IF(A18&lt;&gt;"",COUNTIFS(Calculette!$B$8:$B$27,Courbe!A18,Calculette!$C$8:$C$27,"Oui"),"")</f>
        <v/>
      </c>
      <c r="C18" s="12" t="str">
        <f>IF(A18&lt;&gt;"",COUNTIFS(Calculette!$B$8:$B$27,Courbe!A18,Calculette!$C$8:$C$27,"Non"),"")</f>
        <v/>
      </c>
    </row>
    <row r="19" spans="1:3" x14ac:dyDescent="0.2">
      <c r="A19" s="11" t="str">
        <f t="shared" si="0"/>
        <v/>
      </c>
      <c r="B19" s="12" t="str">
        <f>IF(A19&lt;&gt;"",COUNTIFS(Calculette!$B$8:$B$27,Courbe!A19,Calculette!$C$8:$C$27,"Oui"),"")</f>
        <v/>
      </c>
      <c r="C19" s="12" t="str">
        <f>IF(A19&lt;&gt;"",COUNTIFS(Calculette!$B$8:$B$27,Courbe!A19,Calculette!$C$8:$C$27,"Non"),"")</f>
        <v/>
      </c>
    </row>
    <row r="20" spans="1:3" x14ac:dyDescent="0.2">
      <c r="A20" s="11" t="str">
        <f t="shared" si="0"/>
        <v/>
      </c>
      <c r="B20" s="12" t="str">
        <f>IF(A20&lt;&gt;"",COUNTIFS(Calculette!$B$8:$B$27,Courbe!A20,Calculette!$C$8:$C$27,"Oui"),"")</f>
        <v/>
      </c>
      <c r="C20" s="12" t="str">
        <f>IF(A20&lt;&gt;"",COUNTIFS(Calculette!$B$8:$B$27,Courbe!A20,Calculette!$C$8:$C$27,"Non"),"")</f>
        <v/>
      </c>
    </row>
    <row r="21" spans="1:3" x14ac:dyDescent="0.2">
      <c r="A21" s="11" t="str">
        <f t="shared" si="0"/>
        <v/>
      </c>
      <c r="B21" s="12" t="str">
        <f>IF(A21&lt;&gt;"",COUNTIFS(Calculette!$B$8:$B$27,Courbe!A21,Calculette!$C$8:$C$27,"Oui"),"")</f>
        <v/>
      </c>
      <c r="C21" s="12" t="str">
        <f>IF(A21&lt;&gt;"",COUNTIFS(Calculette!$B$8:$B$27,Courbe!A21,Calculette!$C$8:$C$27,"Non"),"")</f>
        <v/>
      </c>
    </row>
    <row r="22" spans="1:3" x14ac:dyDescent="0.2">
      <c r="A22" s="11" t="str">
        <f t="shared" si="0"/>
        <v/>
      </c>
      <c r="B22" s="12" t="str">
        <f>IF(A22&lt;&gt;"",COUNTIFS(Calculette!$B$8:$B$27,Courbe!A22,Calculette!$C$8:$C$27,"Oui"),"")</f>
        <v/>
      </c>
      <c r="C22" s="12" t="str">
        <f>IF(A22&lt;&gt;"",COUNTIFS(Calculette!$B$8:$B$27,Courbe!A22,Calculette!$C$8:$C$27,"Non"),"")</f>
        <v/>
      </c>
    </row>
    <row r="23" spans="1:3" x14ac:dyDescent="0.2">
      <c r="A23" s="11" t="str">
        <f t="shared" si="0"/>
        <v/>
      </c>
      <c r="B23" s="12" t="str">
        <f>IF(A23&lt;&gt;"",COUNTIFS(Calculette!$B$8:$B$27,Courbe!A23,Calculette!$C$8:$C$27,"Oui"),"")</f>
        <v/>
      </c>
      <c r="C23" s="12" t="str">
        <f>IF(A23&lt;&gt;"",COUNTIFS(Calculette!$B$8:$B$27,Courbe!A23,Calculette!$C$8:$C$27,"Non"),"")</f>
        <v/>
      </c>
    </row>
    <row r="24" spans="1:3" x14ac:dyDescent="0.2">
      <c r="A24" s="11" t="str">
        <f t="shared" si="0"/>
        <v/>
      </c>
      <c r="B24" s="12" t="str">
        <f>IF(A24&lt;&gt;"",COUNTIFS(Calculette!$B$8:$B$27,Courbe!A24,Calculette!$C$8:$C$27,"Oui"),"")</f>
        <v/>
      </c>
      <c r="C24" s="12" t="str">
        <f>IF(A24&lt;&gt;"",COUNTIFS(Calculette!$B$8:$B$27,Courbe!A24,Calculette!$C$8:$C$27,"Non"),"")</f>
        <v/>
      </c>
    </row>
    <row r="25" spans="1:3" x14ac:dyDescent="0.2">
      <c r="A25" s="11" t="str">
        <f t="shared" si="0"/>
        <v/>
      </c>
      <c r="B25" s="12" t="str">
        <f>IF(A25&lt;&gt;"",COUNTIFS(Calculette!$B$8:$B$27,Courbe!A25,Calculette!$C$8:$C$27,"Oui"),"")</f>
        <v/>
      </c>
      <c r="C25" s="12" t="str">
        <f>IF(A25&lt;&gt;"",COUNTIFS(Calculette!$B$8:$B$27,Courbe!A25,Calculette!$C$8:$C$27,"Non"),"")</f>
        <v/>
      </c>
    </row>
    <row r="26" spans="1:3" x14ac:dyDescent="0.2">
      <c r="A26" s="11" t="str">
        <f t="shared" si="0"/>
        <v/>
      </c>
      <c r="B26" s="12" t="str">
        <f>IF(A26&lt;&gt;"",COUNTIFS(Calculette!$B$8:$B$27,Courbe!A26,Calculette!$C$8:$C$27,"Oui"),"")</f>
        <v/>
      </c>
      <c r="C26" s="12" t="str">
        <f>IF(A26&lt;&gt;"",COUNTIFS(Calculette!$B$8:$B$27,Courbe!A26,Calculette!$C$8:$C$27,"Non"),"")</f>
        <v/>
      </c>
    </row>
    <row r="27" spans="1:3" x14ac:dyDescent="0.2">
      <c r="A27" s="11" t="str">
        <f t="shared" si="0"/>
        <v/>
      </c>
      <c r="B27" s="12" t="str">
        <f>IF(A27&lt;&gt;"",COUNTIFS(Calculette!$B$8:$B$27,Courbe!A27,Calculette!$C$8:$C$27,"Oui"),"")</f>
        <v/>
      </c>
      <c r="C27" s="12" t="str">
        <f>IF(A27&lt;&gt;"",COUNTIFS(Calculette!$B$8:$B$27,Courbe!A27,Calculette!$C$8:$C$27,"Non"),"")</f>
        <v/>
      </c>
    </row>
    <row r="28" spans="1:3" x14ac:dyDescent="0.2">
      <c r="A28" s="11" t="str">
        <f t="shared" si="0"/>
        <v/>
      </c>
      <c r="B28" s="12" t="str">
        <f>IF(A28&lt;&gt;"",COUNTIFS(Calculette!$B$8:$B$27,Courbe!A28,Calculette!$C$8:$C$27,"Oui"),"")</f>
        <v/>
      </c>
      <c r="C28" s="12" t="str">
        <f>IF(A28&lt;&gt;"",COUNTIFS(Calculette!$B$8:$B$27,Courbe!A28,Calculette!$C$8:$C$27,"Non"),"")</f>
        <v/>
      </c>
    </row>
    <row r="29" spans="1:3" x14ac:dyDescent="0.2">
      <c r="A29" s="11" t="str">
        <f t="shared" si="0"/>
        <v/>
      </c>
      <c r="B29" s="12" t="str">
        <f>IF(A29&lt;&gt;"",COUNTIFS(Calculette!$B$8:$B$27,Courbe!A29,Calculette!$C$8:$C$27,"Oui"),"")</f>
        <v/>
      </c>
      <c r="C29" s="12" t="str">
        <f>IF(A29&lt;&gt;"",COUNTIFS(Calculette!$B$8:$B$27,Courbe!A29,Calculette!$C$8:$C$27,"Non"),"")</f>
        <v/>
      </c>
    </row>
    <row r="30" spans="1:3" x14ac:dyDescent="0.2">
      <c r="A30" s="11" t="str">
        <f t="shared" si="0"/>
        <v/>
      </c>
      <c r="B30" s="12" t="str">
        <f>IF(A30&lt;&gt;"",COUNTIFS(Calculette!$B$8:$B$27,Courbe!A30,Calculette!$C$8:$C$27,"Oui"),"")</f>
        <v/>
      </c>
      <c r="C30" s="12" t="str">
        <f>IF(A30&lt;&gt;"",COUNTIFS(Calculette!$B$8:$B$27,Courbe!A30,Calculette!$C$8:$C$27,"Non"),"")</f>
        <v/>
      </c>
    </row>
    <row r="31" spans="1:3" x14ac:dyDescent="0.2">
      <c r="A31" s="11" t="str">
        <f t="shared" si="0"/>
        <v/>
      </c>
      <c r="B31" s="12" t="str">
        <f>IF(A31&lt;&gt;"",COUNTIFS(Calculette!$B$8:$B$27,Courbe!A31,Calculette!$C$8:$C$27,"Oui"),"")</f>
        <v/>
      </c>
      <c r="C31" s="12" t="str">
        <f>IF(A31&lt;&gt;"",COUNTIFS(Calculette!$B$8:$B$27,Courbe!A31,Calculette!$C$8:$C$27,"Non"),"")</f>
        <v/>
      </c>
    </row>
    <row r="32" spans="1:3" x14ac:dyDescent="0.2">
      <c r="A32" s="11" t="str">
        <f t="shared" si="0"/>
        <v/>
      </c>
      <c r="B32" s="12" t="str">
        <f>IF(A32&lt;&gt;"",COUNTIFS(Calculette!$B$8:$B$27,Courbe!A32,Calculette!$C$8:$C$27,"Oui"),"")</f>
        <v/>
      </c>
      <c r="C32" s="12" t="str">
        <f>IF(A32&lt;&gt;"",COUNTIFS(Calculette!$B$8:$B$27,Courbe!A32,Calculette!$C$8:$C$27,"Non"),"")</f>
        <v/>
      </c>
    </row>
    <row r="33" spans="1:3" x14ac:dyDescent="0.2">
      <c r="A33" s="11" t="str">
        <f t="shared" si="0"/>
        <v/>
      </c>
      <c r="B33" s="12" t="str">
        <f>IF(A33&lt;&gt;"",COUNTIFS(Calculette!$B$8:$B$27,Courbe!A33,Calculette!$C$8:$C$27,"Oui"),"")</f>
        <v/>
      </c>
      <c r="C33" s="12" t="str">
        <f>IF(A33&lt;&gt;"",COUNTIFS(Calculette!$B$8:$B$27,Courbe!A33,Calculette!$C$8:$C$27,"Non"),"")</f>
        <v/>
      </c>
    </row>
    <row r="34" spans="1:3" x14ac:dyDescent="0.2">
      <c r="A34" s="11" t="str">
        <f t="shared" si="0"/>
        <v/>
      </c>
      <c r="B34" s="12" t="str">
        <f>IF(A34&lt;&gt;"",COUNTIFS(Calculette!$B$8:$B$27,Courbe!A34,Calculette!$C$8:$C$27,"Oui"),"")</f>
        <v/>
      </c>
      <c r="C34" s="12" t="str">
        <f>IF(A34&lt;&gt;"",COUNTIFS(Calculette!$B$8:$B$27,Courbe!A34,Calculette!$C$8:$C$27,"Non"),"")</f>
        <v/>
      </c>
    </row>
    <row r="35" spans="1:3" x14ac:dyDescent="0.2">
      <c r="A35" s="11" t="str">
        <f t="shared" si="0"/>
        <v/>
      </c>
      <c r="B35" s="12" t="str">
        <f>IF(A35&lt;&gt;"",COUNTIFS(Calculette!$B$8:$B$27,Courbe!A35,Calculette!$C$8:$C$27,"Oui"),"")</f>
        <v/>
      </c>
      <c r="C35" s="12" t="str">
        <f>IF(A35&lt;&gt;"",COUNTIFS(Calculette!$B$8:$B$27,Courbe!A35,Calculette!$C$8:$C$27,"Non"),"")</f>
        <v/>
      </c>
    </row>
    <row r="36" spans="1:3" x14ac:dyDescent="0.2">
      <c r="A36" s="11" t="str">
        <f t="shared" si="0"/>
        <v/>
      </c>
      <c r="B36" s="12" t="str">
        <f>IF(A36&lt;&gt;"",COUNTIFS(Calculette!$B$8:$B$27,Courbe!A36,Calculette!$C$8:$C$27,"Oui"),"")</f>
        <v/>
      </c>
      <c r="C36" s="12" t="str">
        <f>IF(A36&lt;&gt;"",COUNTIFS(Calculette!$B$8:$B$27,Courbe!A36,Calculette!$C$8:$C$27,"Non"),"")</f>
        <v/>
      </c>
    </row>
    <row r="37" spans="1:3" x14ac:dyDescent="0.2">
      <c r="A37" s="11" t="str">
        <f t="shared" si="0"/>
        <v/>
      </c>
      <c r="B37" s="12" t="str">
        <f>IF(A37&lt;&gt;"",COUNTIFS(Calculette!$B$8:$B$27,Courbe!A37,Calculette!$C$8:$C$27,"Oui"),"")</f>
        <v/>
      </c>
      <c r="C37" s="12" t="str">
        <f>IF(A37&lt;&gt;"",COUNTIFS(Calculette!$B$8:$B$27,Courbe!A37,Calculette!$C$8:$C$27,"Non"),"")</f>
        <v/>
      </c>
    </row>
    <row r="38" spans="1:3" x14ac:dyDescent="0.2">
      <c r="A38" s="11" t="str">
        <f t="shared" si="0"/>
        <v/>
      </c>
      <c r="B38" s="12" t="str">
        <f>IF(A38&lt;&gt;"",COUNTIFS(Calculette!$B$8:$B$27,Courbe!A38,Calculette!$C$8:$C$27,"Oui"),"")</f>
        <v/>
      </c>
      <c r="C38" s="12" t="str">
        <f>IF(A38&lt;&gt;"",COUNTIFS(Calculette!$B$8:$B$27,Courbe!A38,Calculette!$C$8:$C$27,"Non"),"")</f>
        <v/>
      </c>
    </row>
    <row r="39" spans="1:3" x14ac:dyDescent="0.2">
      <c r="A39" s="11" t="str">
        <f t="shared" si="0"/>
        <v/>
      </c>
      <c r="B39" s="12" t="str">
        <f>IF(A39&lt;&gt;"",COUNTIFS(Calculette!$B$8:$B$27,Courbe!A39,Calculette!$C$8:$C$27,"Oui"),"")</f>
        <v/>
      </c>
      <c r="C39" s="12" t="str">
        <f>IF(A39&lt;&gt;"",COUNTIFS(Calculette!$B$8:$B$27,Courbe!A39,Calculette!$C$8:$C$27,"Non"),"")</f>
        <v/>
      </c>
    </row>
    <row r="40" spans="1:3" x14ac:dyDescent="0.2">
      <c r="A40" s="11" t="str">
        <f t="shared" si="0"/>
        <v/>
      </c>
      <c r="B40" s="12" t="str">
        <f>IF(A40&lt;&gt;"",COUNTIFS(Calculette!$B$8:$B$27,Courbe!A40,Calculette!$C$8:$C$27,"Oui"),"")</f>
        <v/>
      </c>
      <c r="C40" s="12" t="str">
        <f>IF(A40&lt;&gt;"",COUNTIFS(Calculette!$B$8:$B$27,Courbe!A40,Calculette!$C$8:$C$27,"Non"),"")</f>
        <v/>
      </c>
    </row>
    <row r="41" spans="1:3" x14ac:dyDescent="0.2">
      <c r="A41" s="11" t="str">
        <f t="shared" si="0"/>
        <v/>
      </c>
      <c r="B41" s="12" t="str">
        <f>IF(A41&lt;&gt;"",COUNTIFS(Calculette!$B$8:$B$27,Courbe!A41,Calculette!$C$8:$C$27,"Oui"),"")</f>
        <v/>
      </c>
      <c r="C41" s="12" t="str">
        <f>IF(A41&lt;&gt;"",COUNTIFS(Calculette!$B$8:$B$27,Courbe!A41,Calculette!$C$8:$C$27,"Non"),"")</f>
        <v/>
      </c>
    </row>
    <row r="42" spans="1:3" x14ac:dyDescent="0.2">
      <c r="A42" s="11" t="str">
        <f t="shared" si="0"/>
        <v/>
      </c>
      <c r="B42" s="12" t="str">
        <f>IF(A42&lt;&gt;"",COUNTIFS(Calculette!$B$8:$B$27,Courbe!A42,Calculette!$C$8:$C$27,"Oui"),"")</f>
        <v/>
      </c>
      <c r="C42" s="12" t="str">
        <f>IF(A42&lt;&gt;"",COUNTIFS(Calculette!$B$8:$B$27,Courbe!A42,Calculette!$C$8:$C$27,"Non"),"")</f>
        <v/>
      </c>
    </row>
    <row r="43" spans="1:3" x14ac:dyDescent="0.2">
      <c r="A43" s="11" t="str">
        <f t="shared" si="0"/>
        <v/>
      </c>
      <c r="B43" s="12" t="str">
        <f>IF(A43&lt;&gt;"",COUNTIFS(Calculette!$B$8:$B$27,Courbe!A43,Calculette!$C$8:$C$27,"Oui"),"")</f>
        <v/>
      </c>
      <c r="C43" s="12" t="str">
        <f>IF(A43&lt;&gt;"",COUNTIFS(Calculette!$B$8:$B$27,Courbe!A43,Calculette!$C$8:$C$27,"Non"),"")</f>
        <v/>
      </c>
    </row>
    <row r="44" spans="1:3" x14ac:dyDescent="0.2">
      <c r="A44" s="11" t="str">
        <f t="shared" si="0"/>
        <v/>
      </c>
      <c r="B44" s="12" t="str">
        <f>IF(A44&lt;&gt;"",COUNTIFS(Calculette!$B$8:$B$27,Courbe!A44,Calculette!$C$8:$C$27,"Oui"),"")</f>
        <v/>
      </c>
      <c r="C44" s="12" t="str">
        <f>IF(A44&lt;&gt;"",COUNTIFS(Calculette!$B$8:$B$27,Courbe!A44,Calculette!$C$8:$C$27,"Non"),"")</f>
        <v/>
      </c>
    </row>
    <row r="45" spans="1:3" x14ac:dyDescent="0.2">
      <c r="A45" s="11" t="str">
        <f t="shared" si="0"/>
        <v/>
      </c>
      <c r="B45" s="12" t="str">
        <f>IF(A45&lt;&gt;"",COUNTIFS(Calculette!$B$8:$B$27,Courbe!A45,Calculette!$C$8:$C$27,"Oui"),"")</f>
        <v/>
      </c>
      <c r="C45" s="12" t="str">
        <f>IF(A45&lt;&gt;"",COUNTIFS(Calculette!$B$8:$B$27,Courbe!A45,Calculette!$C$8:$C$27,"Non"),"")</f>
        <v/>
      </c>
    </row>
    <row r="46" spans="1:3" x14ac:dyDescent="0.2">
      <c r="A46" s="11" t="str">
        <f t="shared" si="0"/>
        <v/>
      </c>
      <c r="B46" s="12" t="str">
        <f>IF(A46&lt;&gt;"",COUNTIFS(Calculette!$B$8:$B$27,Courbe!A46,Calculette!$C$8:$C$27,"Oui"),"")</f>
        <v/>
      </c>
      <c r="C46" s="12" t="str">
        <f>IF(A46&lt;&gt;"",COUNTIFS(Calculette!$B$8:$B$27,Courbe!A46,Calculette!$C$8:$C$27,"Non"),"")</f>
        <v/>
      </c>
    </row>
    <row r="47" spans="1:3" x14ac:dyDescent="0.2">
      <c r="A47" s="11" t="str">
        <f t="shared" si="0"/>
        <v/>
      </c>
      <c r="B47" s="12" t="str">
        <f>IF(A47&lt;&gt;"",COUNTIFS(Calculette!$B$8:$B$27,Courbe!A47,Calculette!$C$8:$C$27,"Oui"),"")</f>
        <v/>
      </c>
      <c r="C47" s="12" t="str">
        <f>IF(A47&lt;&gt;"",COUNTIFS(Calculette!$B$8:$B$27,Courbe!A47,Calculette!$C$8:$C$27,"Non"),"")</f>
        <v/>
      </c>
    </row>
    <row r="48" spans="1:3" x14ac:dyDescent="0.2">
      <c r="A48" s="11" t="str">
        <f t="shared" si="0"/>
        <v/>
      </c>
      <c r="B48" s="12" t="str">
        <f>IF(A48&lt;&gt;"",COUNTIFS(Calculette!$B$8:$B$27,Courbe!A48,Calculette!$C$8:$C$27,"Oui"),"")</f>
        <v/>
      </c>
      <c r="C48" s="12" t="str">
        <f>IF(A48&lt;&gt;"",COUNTIFS(Calculette!$B$8:$B$27,Courbe!A48,Calculette!$C$8:$C$27,"Non"),"")</f>
        <v/>
      </c>
    </row>
    <row r="49" spans="1:3" x14ac:dyDescent="0.2">
      <c r="A49" s="11" t="str">
        <f t="shared" si="0"/>
        <v/>
      </c>
      <c r="B49" s="12" t="str">
        <f>IF(A49&lt;&gt;"",COUNTIFS(Calculette!$B$8:$B$27,Courbe!A49,Calculette!$C$8:$C$27,"Oui"),"")</f>
        <v/>
      </c>
      <c r="C49" s="12" t="str">
        <f>IF(A49&lt;&gt;"",COUNTIFS(Calculette!$B$8:$B$27,Courbe!A49,Calculette!$C$8:$C$27,"Non"),"")</f>
        <v/>
      </c>
    </row>
    <row r="50" spans="1:3" x14ac:dyDescent="0.2">
      <c r="A50" s="11" t="str">
        <f t="shared" si="0"/>
        <v/>
      </c>
      <c r="B50" s="12" t="str">
        <f>IF(A50&lt;&gt;"",COUNTIFS(Calculette!$B$8:$B$27,Courbe!A50,Calculette!$C$8:$C$27,"Oui"),"")</f>
        <v/>
      </c>
      <c r="C50" s="12" t="str">
        <f>IF(A50&lt;&gt;"",COUNTIFS(Calculette!$B$8:$B$27,Courbe!A50,Calculette!$C$8:$C$27,"Non"),"")</f>
        <v/>
      </c>
    </row>
    <row r="51" spans="1:3" x14ac:dyDescent="0.2">
      <c r="A51" s="11" t="str">
        <f t="shared" si="0"/>
        <v/>
      </c>
      <c r="B51" s="12" t="str">
        <f>IF(A51&lt;&gt;"",COUNTIFS(Calculette!$B$8:$B$27,Courbe!A51,Calculette!$C$8:$C$27,"Oui"),"")</f>
        <v/>
      </c>
      <c r="C51" s="12" t="str">
        <f>IF(A51&lt;&gt;"",COUNTIFS(Calculette!$B$8:$B$27,Courbe!A51,Calculette!$C$8:$C$27,"Non"),"")</f>
        <v/>
      </c>
    </row>
  </sheetData>
  <sheetProtection password="EC59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9"/>
  <sheetViews>
    <sheetView tabSelected="1" zoomScale="80" zoomScaleNormal="80" workbookViewId="0">
      <selection activeCell="G5" sqref="G5"/>
    </sheetView>
  </sheetViews>
  <sheetFormatPr baseColWidth="10" defaultRowHeight="14.25" x14ac:dyDescent="0.2"/>
  <cols>
    <col min="1" max="2" width="3.125" style="3" customWidth="1"/>
    <col min="3" max="21" width="3.5" style="3" customWidth="1"/>
    <col min="22" max="26" width="3.125" style="3" customWidth="1"/>
    <col min="27" max="27" width="4.75" style="3" customWidth="1"/>
    <col min="28" max="87" width="3.125" style="3" customWidth="1"/>
    <col min="88" max="16384" width="11" style="3"/>
  </cols>
  <sheetData>
    <row r="1" spans="1:87" s="1" customFormat="1" ht="26.25" customHeight="1" x14ac:dyDescent="0.2">
      <c r="A1" s="1" t="s">
        <v>40</v>
      </c>
    </row>
    <row r="4" spans="1:87" ht="29.25" customHeight="1" x14ac:dyDescent="0.2">
      <c r="X4" s="32" t="s">
        <v>13</v>
      </c>
      <c r="Y4" s="31"/>
      <c r="Z4" s="31"/>
      <c r="AA4" s="31"/>
      <c r="AB4" s="33" t="str">
        <f>IF(Calculette!D8&lt;&gt;"",MIN(Calculette!D8:D27),"")</f>
        <v/>
      </c>
      <c r="AC4" s="33" t="str">
        <f>IF(AB4&lt;&gt;"",AB4+1,"")</f>
        <v/>
      </c>
      <c r="AD4" s="33" t="str">
        <f t="shared" ref="AD4:CH4" si="0">IF(AC4&lt;&gt;"",AC4+1,"")</f>
        <v/>
      </c>
      <c r="AE4" s="33" t="str">
        <f t="shared" si="0"/>
        <v/>
      </c>
      <c r="AF4" s="33" t="str">
        <f t="shared" si="0"/>
        <v/>
      </c>
      <c r="AG4" s="33" t="str">
        <f t="shared" si="0"/>
        <v/>
      </c>
      <c r="AH4" s="33" t="str">
        <f t="shared" si="0"/>
        <v/>
      </c>
      <c r="AI4" s="33" t="str">
        <f t="shared" si="0"/>
        <v/>
      </c>
      <c r="AJ4" s="33" t="str">
        <f t="shared" si="0"/>
        <v/>
      </c>
      <c r="AK4" s="33" t="str">
        <f t="shared" si="0"/>
        <v/>
      </c>
      <c r="AL4" s="33" t="str">
        <f t="shared" si="0"/>
        <v/>
      </c>
      <c r="AM4" s="33" t="str">
        <f t="shared" si="0"/>
        <v/>
      </c>
      <c r="AN4" s="33" t="str">
        <f t="shared" si="0"/>
        <v/>
      </c>
      <c r="AO4" s="33" t="str">
        <f t="shared" si="0"/>
        <v/>
      </c>
      <c r="AP4" s="33" t="str">
        <f t="shared" si="0"/>
        <v/>
      </c>
      <c r="AQ4" s="33" t="str">
        <f t="shared" si="0"/>
        <v/>
      </c>
      <c r="AR4" s="33" t="str">
        <f t="shared" si="0"/>
        <v/>
      </c>
      <c r="AS4" s="33" t="str">
        <f t="shared" si="0"/>
        <v/>
      </c>
      <c r="AT4" s="33" t="str">
        <f t="shared" si="0"/>
        <v/>
      </c>
      <c r="AU4" s="33" t="str">
        <f t="shared" si="0"/>
        <v/>
      </c>
      <c r="AV4" s="33" t="str">
        <f t="shared" si="0"/>
        <v/>
      </c>
      <c r="AW4" s="33" t="str">
        <f t="shared" si="0"/>
        <v/>
      </c>
      <c r="AX4" s="33" t="str">
        <f t="shared" si="0"/>
        <v/>
      </c>
      <c r="AY4" s="33" t="str">
        <f t="shared" si="0"/>
        <v/>
      </c>
      <c r="AZ4" s="33" t="str">
        <f t="shared" si="0"/>
        <v/>
      </c>
      <c r="BA4" s="33" t="str">
        <f t="shared" si="0"/>
        <v/>
      </c>
      <c r="BB4" s="33" t="str">
        <f t="shared" si="0"/>
        <v/>
      </c>
      <c r="BC4" s="33" t="str">
        <f t="shared" si="0"/>
        <v/>
      </c>
      <c r="BD4" s="33" t="str">
        <f t="shared" si="0"/>
        <v/>
      </c>
      <c r="BE4" s="33" t="str">
        <f t="shared" si="0"/>
        <v/>
      </c>
      <c r="BF4" s="33" t="str">
        <f t="shared" si="0"/>
        <v/>
      </c>
      <c r="BG4" s="33" t="str">
        <f t="shared" si="0"/>
        <v/>
      </c>
      <c r="BH4" s="33" t="str">
        <f t="shared" si="0"/>
        <v/>
      </c>
      <c r="BI4" s="33" t="str">
        <f t="shared" si="0"/>
        <v/>
      </c>
      <c r="BJ4" s="33" t="str">
        <f t="shared" si="0"/>
        <v/>
      </c>
      <c r="BK4" s="33" t="str">
        <f t="shared" si="0"/>
        <v/>
      </c>
      <c r="BL4" s="33" t="str">
        <f t="shared" si="0"/>
        <v/>
      </c>
      <c r="BM4" s="33" t="str">
        <f t="shared" si="0"/>
        <v/>
      </c>
      <c r="BN4" s="33" t="str">
        <f t="shared" si="0"/>
        <v/>
      </c>
      <c r="BO4" s="33" t="str">
        <f t="shared" si="0"/>
        <v/>
      </c>
      <c r="BP4" s="33" t="str">
        <f t="shared" si="0"/>
        <v/>
      </c>
      <c r="BQ4" s="33" t="str">
        <f t="shared" si="0"/>
        <v/>
      </c>
      <c r="BR4" s="33" t="str">
        <f t="shared" si="0"/>
        <v/>
      </c>
      <c r="BS4" s="33" t="str">
        <f t="shared" si="0"/>
        <v/>
      </c>
      <c r="BT4" s="33" t="str">
        <f t="shared" si="0"/>
        <v/>
      </c>
      <c r="BU4" s="33" t="str">
        <f t="shared" si="0"/>
        <v/>
      </c>
      <c r="BV4" s="33" t="str">
        <f t="shared" si="0"/>
        <v/>
      </c>
      <c r="BW4" s="33" t="str">
        <f t="shared" si="0"/>
        <v/>
      </c>
      <c r="BX4" s="33" t="str">
        <f t="shared" si="0"/>
        <v/>
      </c>
      <c r="BY4" s="33" t="str">
        <f t="shared" si="0"/>
        <v/>
      </c>
      <c r="BZ4" s="33" t="str">
        <f t="shared" si="0"/>
        <v/>
      </c>
      <c r="CA4" s="33" t="str">
        <f t="shared" si="0"/>
        <v/>
      </c>
      <c r="CB4" s="33" t="str">
        <f t="shared" si="0"/>
        <v/>
      </c>
      <c r="CC4" s="33" t="str">
        <f t="shared" si="0"/>
        <v/>
      </c>
      <c r="CD4" s="33" t="str">
        <f t="shared" si="0"/>
        <v/>
      </c>
      <c r="CE4" s="33" t="str">
        <f t="shared" si="0"/>
        <v/>
      </c>
      <c r="CF4" s="33" t="str">
        <f t="shared" si="0"/>
        <v/>
      </c>
      <c r="CG4" s="33" t="str">
        <f t="shared" si="0"/>
        <v/>
      </c>
      <c r="CH4" s="33" t="str">
        <f t="shared" si="0"/>
        <v/>
      </c>
      <c r="CI4" s="33"/>
    </row>
    <row r="6" spans="1:87" x14ac:dyDescent="0.2">
      <c r="B6" s="18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20"/>
      <c r="X6" s="17" t="s">
        <v>14</v>
      </c>
      <c r="Y6" s="17"/>
      <c r="Z6" s="17"/>
      <c r="AA6" s="34" t="str">
        <f>IF(Calculette!$B8&lt;&gt;"",IF(Calculette!$C8="Oui",Calculette!$B8-5,Calculette!$B8-7),"")</f>
        <v/>
      </c>
    </row>
    <row r="7" spans="1:87" ht="15" x14ac:dyDescent="0.25">
      <c r="B7" s="21"/>
      <c r="C7" s="22" t="s">
        <v>8</v>
      </c>
      <c r="D7" s="22"/>
      <c r="E7" s="22"/>
      <c r="F7" s="22"/>
      <c r="G7" s="22"/>
      <c r="H7" s="22"/>
      <c r="I7" s="22"/>
      <c r="J7" s="22"/>
      <c r="K7" s="22"/>
      <c r="L7" s="22"/>
      <c r="M7" s="23"/>
      <c r="N7" s="23"/>
      <c r="O7" s="23"/>
      <c r="P7" s="23"/>
      <c r="Q7" s="23"/>
      <c r="R7" s="23"/>
      <c r="S7" s="23"/>
      <c r="T7" s="23"/>
      <c r="U7" s="24"/>
      <c r="X7" s="17" t="s">
        <v>15</v>
      </c>
      <c r="Y7" s="17"/>
      <c r="Z7" s="17"/>
      <c r="AA7" s="34" t="str">
        <f>IF(Calculette!$B9&lt;&gt;"",IF(Calculette!$C9="Oui",Calculette!$B9-5,Calculette!$B9-7),"")</f>
        <v/>
      </c>
    </row>
    <row r="8" spans="1:87" ht="15" x14ac:dyDescent="0.25"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3"/>
      <c r="N8" s="23"/>
      <c r="O8" s="23"/>
      <c r="P8" s="23"/>
      <c r="Q8" s="23"/>
      <c r="R8" s="23"/>
      <c r="S8" s="23"/>
      <c r="T8" s="23"/>
      <c r="U8" s="24"/>
      <c r="X8" s="17" t="s">
        <v>16</v>
      </c>
      <c r="Y8" s="17"/>
      <c r="Z8" s="17"/>
      <c r="AA8" s="34" t="str">
        <f>IF(Calculette!$B10&lt;&gt;"",IF(Calculette!$C10="Oui",Calculette!$B10-5,Calculette!$B10-7),"")</f>
        <v/>
      </c>
    </row>
    <row r="9" spans="1:87" x14ac:dyDescent="0.2">
      <c r="B9" s="21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4"/>
      <c r="X9" s="17" t="s">
        <v>17</v>
      </c>
      <c r="Y9" s="17"/>
      <c r="Z9" s="17"/>
      <c r="AA9" s="34" t="str">
        <f>IF(Calculette!$B11&lt;&gt;"",IF(Calculette!$C11="Oui",Calculette!$B11-5,Calculette!$B11-7),"")</f>
        <v/>
      </c>
    </row>
    <row r="10" spans="1:87" x14ac:dyDescent="0.2">
      <c r="B10" s="21"/>
      <c r="C10" s="37"/>
      <c r="D10" s="38"/>
      <c r="E10" s="38"/>
      <c r="F10" s="39"/>
      <c r="G10" s="39"/>
      <c r="H10" s="40"/>
      <c r="I10" s="44"/>
      <c r="J10" s="44"/>
      <c r="K10" s="44"/>
      <c r="L10" s="44"/>
      <c r="M10" s="41"/>
      <c r="N10" s="41"/>
      <c r="O10" s="41"/>
      <c r="P10" s="41"/>
      <c r="Q10" s="41"/>
      <c r="R10" s="42"/>
      <c r="S10" s="23"/>
      <c r="T10" s="23"/>
      <c r="U10" s="24"/>
      <c r="X10" s="17" t="s">
        <v>18</v>
      </c>
      <c r="Y10" s="17"/>
      <c r="Z10" s="17"/>
      <c r="AA10" s="34" t="str">
        <f>IF(Calculette!$B12&lt;&gt;"",IF(Calculette!$C12="Oui",Calculette!$B12-5,Calculette!$B12-7),"")</f>
        <v/>
      </c>
    </row>
    <row r="11" spans="1:87" x14ac:dyDescent="0.2">
      <c r="B11" s="21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4"/>
      <c r="X11" s="17" t="s">
        <v>19</v>
      </c>
      <c r="Y11" s="17"/>
      <c r="Z11" s="17"/>
      <c r="AA11" s="34" t="str">
        <f>IF(Calculette!$B13&lt;&gt;"",IF(Calculette!$C13="Oui",Calculette!$B13-5,Calculette!$B13-7),"")</f>
        <v/>
      </c>
    </row>
    <row r="12" spans="1:87" ht="15" x14ac:dyDescent="0.25">
      <c r="B12" s="21"/>
      <c r="C12" s="22" t="s">
        <v>9</v>
      </c>
      <c r="D12" s="22"/>
      <c r="E12" s="22"/>
      <c r="F12" s="22"/>
      <c r="G12" s="22"/>
      <c r="H12" s="22"/>
      <c r="I12" s="22"/>
      <c r="J12" s="22"/>
      <c r="K12" s="22"/>
      <c r="L12" s="22"/>
      <c r="M12" s="23"/>
      <c r="N12" s="23"/>
      <c r="O12" s="23"/>
      <c r="P12" s="23"/>
      <c r="Q12" s="23"/>
      <c r="R12" s="23"/>
      <c r="S12" s="23"/>
      <c r="T12" s="23"/>
      <c r="U12" s="24"/>
      <c r="X12" s="17" t="s">
        <v>20</v>
      </c>
      <c r="Y12" s="17"/>
      <c r="Z12" s="17"/>
      <c r="AA12" s="34" t="str">
        <f>IF(Calculette!$B14&lt;&gt;"",IF(Calculette!$C14="Oui",Calculette!$B14-5,Calculette!$B14-7),"")</f>
        <v/>
      </c>
    </row>
    <row r="13" spans="1:87" x14ac:dyDescent="0.2">
      <c r="B13" s="21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4"/>
      <c r="X13" s="17" t="s">
        <v>21</v>
      </c>
      <c r="Y13" s="17"/>
      <c r="Z13" s="17"/>
      <c r="AA13" s="34" t="str">
        <f>IF(Calculette!$B15&lt;&gt;"",IF(Calculette!$C15="Oui",Calculette!$B15-5,Calculette!$B15-7),"")</f>
        <v/>
      </c>
    </row>
    <row r="14" spans="1:87" x14ac:dyDescent="0.2">
      <c r="B14" s="21"/>
      <c r="C14" s="43"/>
      <c r="D14" s="41"/>
      <c r="E14" s="41"/>
      <c r="F14" s="41"/>
      <c r="G14" s="41"/>
      <c r="H14" s="44"/>
      <c r="I14" s="44"/>
      <c r="J14" s="45"/>
      <c r="K14" s="41"/>
      <c r="L14" s="41"/>
      <c r="M14" s="41"/>
      <c r="N14" s="41"/>
      <c r="O14" s="41"/>
      <c r="P14" s="41"/>
      <c r="Q14" s="41"/>
      <c r="R14" s="41"/>
      <c r="S14" s="41"/>
      <c r="T14" s="42"/>
      <c r="U14" s="24"/>
      <c r="X14" s="17" t="s">
        <v>22</v>
      </c>
      <c r="Y14" s="17"/>
      <c r="Z14" s="17"/>
      <c r="AA14" s="34" t="str">
        <f>IF(Calculette!$B16&lt;&gt;"",IF(Calculette!$C16="Oui",Calculette!$B16-5,Calculette!$B16-7),"")</f>
        <v/>
      </c>
    </row>
    <row r="15" spans="1:87" x14ac:dyDescent="0.2">
      <c r="B15" s="21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4"/>
      <c r="X15" s="17" t="s">
        <v>23</v>
      </c>
      <c r="Y15" s="17"/>
      <c r="Z15" s="17"/>
      <c r="AA15" s="34" t="str">
        <f>IF(Calculette!$B17&lt;&gt;"",IF(Calculette!$C17="Oui",Calculette!$B17-5,Calculette!$B17-7),"")</f>
        <v/>
      </c>
    </row>
    <row r="16" spans="1:87" x14ac:dyDescent="0.2">
      <c r="B16" s="21"/>
      <c r="C16" s="25"/>
      <c r="D16" s="23"/>
      <c r="E16" s="23" t="s">
        <v>46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4"/>
      <c r="X16" s="17" t="s">
        <v>24</v>
      </c>
      <c r="Y16" s="17"/>
      <c r="Z16" s="17"/>
      <c r="AA16" s="34" t="str">
        <f>IF(Calculette!$B18&lt;&gt;"",IF(Calculette!$C18="Oui",Calculette!$B18-5,Calculette!$B18-7),"")</f>
        <v/>
      </c>
    </row>
    <row r="17" spans="2:27" x14ac:dyDescent="0.2">
      <c r="B17" s="21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4"/>
      <c r="X17" s="17" t="s">
        <v>25</v>
      </c>
      <c r="Y17" s="17"/>
      <c r="Z17" s="17"/>
      <c r="AA17" s="34" t="str">
        <f>IF(Calculette!$B19&lt;&gt;"",IF(Calculette!$C19="Oui",Calculette!$B19-5,Calculette!$B19-7),"")</f>
        <v/>
      </c>
    </row>
    <row r="18" spans="2:27" x14ac:dyDescent="0.2">
      <c r="B18" s="21"/>
      <c r="C18" s="26"/>
      <c r="D18" s="23"/>
      <c r="E18" s="23" t="s">
        <v>7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4"/>
      <c r="X18" s="17" t="s">
        <v>26</v>
      </c>
      <c r="Y18" s="17"/>
      <c r="Z18" s="17"/>
      <c r="AA18" s="34" t="str">
        <f>IF(Calculette!$B20&lt;&gt;"",IF(Calculette!$C20="Oui",Calculette!$B20-5,Calculette!$B20-7),"")</f>
        <v/>
      </c>
    </row>
    <row r="19" spans="2:27" x14ac:dyDescent="0.2">
      <c r="B19" s="21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4"/>
      <c r="X19" s="17" t="s">
        <v>27</v>
      </c>
      <c r="Y19" s="17"/>
      <c r="Z19" s="17"/>
      <c r="AA19" s="34" t="str">
        <f>IF(Calculette!$B21&lt;&gt;"",IF(Calculette!$C21="Oui",Calculette!$B21-5,Calculette!$B21-7),"")</f>
        <v/>
      </c>
    </row>
    <row r="20" spans="2:27" x14ac:dyDescent="0.2">
      <c r="B20" s="21"/>
      <c r="C20" s="39"/>
      <c r="D20" s="23"/>
      <c r="E20" s="23" t="s">
        <v>47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4"/>
      <c r="X20" s="17" t="s">
        <v>28</v>
      </c>
      <c r="Y20" s="17"/>
      <c r="Z20" s="17"/>
      <c r="AA20" s="34" t="str">
        <f>IF(Calculette!$B22&lt;&gt;"",IF(Calculette!$C22="Oui",Calculette!$B22-5,Calculette!$B22-7),"")</f>
        <v/>
      </c>
    </row>
    <row r="21" spans="2:27" x14ac:dyDescent="0.2">
      <c r="B21" s="21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4"/>
      <c r="X21" s="17" t="s">
        <v>29</v>
      </c>
      <c r="Y21" s="17"/>
      <c r="Z21" s="17"/>
      <c r="AA21" s="34" t="str">
        <f>IF(Calculette!$B23&lt;&gt;"",IF(Calculette!$C23="Oui",Calculette!$B23-5,Calculette!$B23-7),"")</f>
        <v/>
      </c>
    </row>
    <row r="22" spans="2:27" x14ac:dyDescent="0.2">
      <c r="B22" s="21"/>
      <c r="C22" s="27"/>
      <c r="D22" s="23"/>
      <c r="E22" s="23" t="s">
        <v>44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4"/>
      <c r="X22" s="17" t="s">
        <v>30</v>
      </c>
      <c r="Y22" s="17"/>
      <c r="Z22" s="17"/>
      <c r="AA22" s="34" t="str">
        <f>IF(Calculette!$B24&lt;&gt;"",IF(Calculette!$C24="Oui",Calculette!$B24-5,Calculette!$B24-7),"")</f>
        <v/>
      </c>
    </row>
    <row r="23" spans="2:27" x14ac:dyDescent="0.2">
      <c r="B23" s="21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4"/>
      <c r="X23" s="17" t="s">
        <v>31</v>
      </c>
      <c r="Y23" s="17"/>
      <c r="Z23" s="17"/>
      <c r="AA23" s="34" t="str">
        <f>IF(Calculette!$B25&lt;&gt;"",IF(Calculette!$C25="Oui",Calculette!$B25-5,Calculette!$B25-7),"")</f>
        <v/>
      </c>
    </row>
    <row r="24" spans="2:27" x14ac:dyDescent="0.2">
      <c r="B24" s="21"/>
      <c r="C24" s="46"/>
      <c r="D24" s="23"/>
      <c r="E24" s="23" t="s">
        <v>45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4"/>
      <c r="X24" s="17" t="s">
        <v>32</v>
      </c>
      <c r="Y24" s="17"/>
      <c r="Z24" s="17"/>
      <c r="AA24" s="34" t="str">
        <f>IF(Calculette!$B26&lt;&gt;"",IF(Calculette!$C26="Oui",Calculette!$B26-5,Calculette!$B26-7),"")</f>
        <v/>
      </c>
    </row>
    <row r="25" spans="2:27" x14ac:dyDescent="0.2">
      <c r="B25" s="28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30"/>
      <c r="X25" s="17" t="s">
        <v>33</v>
      </c>
      <c r="Y25" s="17"/>
      <c r="Z25" s="17"/>
      <c r="AA25" s="34" t="str">
        <f>IF(Calculette!$B27&lt;&gt;"",IF(Calculette!$C27="Oui",Calculette!$B27-5,Calculette!$B27-7),"")</f>
        <v/>
      </c>
    </row>
    <row r="29" spans="2:27" x14ac:dyDescent="0.2">
      <c r="AA29" s="3" t="s">
        <v>43</v>
      </c>
    </row>
  </sheetData>
  <sheetProtection password="EC59" sheet="1" objects="1" scenario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Lisez-moi</vt:lpstr>
      <vt:lpstr>Calculette</vt:lpstr>
      <vt:lpstr>Courbe</vt:lpstr>
      <vt:lpstr>Chronogramme</vt:lpstr>
    </vt:vector>
  </TitlesOfParts>
  <Company>Santé publique France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Clémentine CALBA</dc:creator>
  <cp:lastModifiedBy>CALBA, Clémentine</cp:lastModifiedBy>
  <dcterms:created xsi:type="dcterms:W3CDTF">2020-06-03T07:25:05Z</dcterms:created>
  <dcterms:modified xsi:type="dcterms:W3CDTF">2020-06-26T13:09:38Z</dcterms:modified>
</cp:coreProperties>
</file>